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cah.sharepoint.com/sites/FinancialAnalysisCloudDrive/Shared Documents/Financial Analysis Cloud Drive/2023 Year End Reporting CLOUD/Reporting Requirements/12-31 YE/"/>
    </mc:Choice>
  </mc:AlternateContent>
  <xr:revisionPtr revIDLastSave="0" documentId="13_ncr:40009_{F1F9BA25-7795-4EE7-833A-00B0DBB9BAD6}" xr6:coauthVersionLast="47" xr6:coauthVersionMax="47" xr10:uidLastSave="{00000000-0000-0000-0000-000000000000}"/>
  <bookViews>
    <workbookView xWindow="390" yWindow="345" windowWidth="28395" windowHeight="14625" tabRatio="500"/>
  </bookViews>
  <sheets>
    <sheet name="2023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26" i="1" l="1"/>
  <c r="L105" i="1"/>
  <c r="K459" i="1"/>
  <c r="L135" i="1"/>
  <c r="L236" i="1"/>
  <c r="L307" i="1"/>
  <c r="L128" i="1"/>
  <c r="L192" i="1"/>
  <c r="L191" i="1"/>
  <c r="L155" i="1"/>
  <c r="J216" i="1"/>
  <c r="L85" i="1"/>
  <c r="J385" i="1"/>
  <c r="L235" i="1"/>
  <c r="L133" i="1"/>
  <c r="L78" i="1"/>
  <c r="K78" i="1"/>
  <c r="L424" i="1"/>
</calcChain>
</file>

<file path=xl/sharedStrings.xml><?xml version="1.0" encoding="utf-8"?>
<sst xmlns="http://schemas.openxmlformats.org/spreadsheetml/2006/main" count="2882" uniqueCount="1442">
  <si>
    <t>Molly Gillis</t>
  </si>
  <si>
    <t>Kimberly Pereira</t>
  </si>
  <si>
    <t>Willie Cervantes</t>
  </si>
  <si>
    <t>Samuel Stephens</t>
  </si>
  <si>
    <t>Sun Valley Senior Veterans Apartments</t>
  </si>
  <si>
    <t>Sun Valley Senior Veterans, L.P.</t>
  </si>
  <si>
    <t>CEF 2018</t>
  </si>
  <si>
    <t>Malcolm Wells</t>
  </si>
  <si>
    <t>Luis Salguero</t>
  </si>
  <si>
    <t>Teresa Mondou</t>
  </si>
  <si>
    <t>Lisa Days</t>
  </si>
  <si>
    <t>Lisa Robinson</t>
  </si>
  <si>
    <t>Anna Ortiz</t>
  </si>
  <si>
    <t>Lisa Griffin</t>
  </si>
  <si>
    <t>Becky Meyer</t>
  </si>
  <si>
    <t>Capital One 2012</t>
  </si>
  <si>
    <t>Nicole Bush</t>
  </si>
  <si>
    <t>Mamie Nichols Townhomes</t>
  </si>
  <si>
    <t>Mamie Nichols LP</t>
  </si>
  <si>
    <t>Freddie Mac AHF</t>
  </si>
  <si>
    <t>McKee City Living</t>
  </si>
  <si>
    <t>McKee City Living, LP</t>
  </si>
  <si>
    <t>2018 Texas Regional - 53%,2019 Texas Regional - 47%</t>
  </si>
  <si>
    <t>Alyssa Brown</t>
  </si>
  <si>
    <t>HEF XI</t>
  </si>
  <si>
    <t>Melanie Niemeyer</t>
  </si>
  <si>
    <t>Erica Arellano</t>
  </si>
  <si>
    <t>Daniel McGouran</t>
  </si>
  <si>
    <t>Judy Jackson</t>
  </si>
  <si>
    <t>Rose Andler</t>
  </si>
  <si>
    <t>Unity Apartments</t>
  </si>
  <si>
    <t>WHGA Unity Apartments Limited Partnership</t>
  </si>
  <si>
    <t>GS-NYEF Fund 2009 LLC</t>
  </si>
  <si>
    <t>David Rozan</t>
  </si>
  <si>
    <t>Keeler-Roosevelt Apartments</t>
  </si>
  <si>
    <t>Keeler-Roosevelt Road Limited Partnership</t>
  </si>
  <si>
    <t>Fifth Third 2008 - 40%,NEF 2009 - 60%</t>
  </si>
  <si>
    <t>Sunset Library</t>
  </si>
  <si>
    <t>FAC Sunset Park L.P.</t>
  </si>
  <si>
    <t>BNY Single Investor Fund II</t>
  </si>
  <si>
    <t>Jonathan Lytle</t>
  </si>
  <si>
    <t>New Roads Plaza</t>
  </si>
  <si>
    <t>New Roads Plaza Owner LLC</t>
  </si>
  <si>
    <t>AMP 103</t>
  </si>
  <si>
    <t>Gonzales Family RAD, LP</t>
  </si>
  <si>
    <t>CEF 2016</t>
  </si>
  <si>
    <t>Elizabeth Kirkpatrick</t>
  </si>
  <si>
    <t>Stephanie Labarta</t>
  </si>
  <si>
    <t>El Dorado II Apts</t>
  </si>
  <si>
    <t>El Dorado II, LP</t>
  </si>
  <si>
    <t>BOACHIF XI</t>
  </si>
  <si>
    <t>Gina Nelson</t>
  </si>
  <si>
    <t>Tracey Ferrara</t>
  </si>
  <si>
    <t>March AFB Vets Village</t>
  </si>
  <si>
    <t>March Veterans Village, L.P., a California limited partnership</t>
  </si>
  <si>
    <t>BOACHIF VIII</t>
  </si>
  <si>
    <t>BAF III Fund</t>
  </si>
  <si>
    <t>Jessica Polak</t>
  </si>
  <si>
    <t>Lakewood Christian Manor</t>
  </si>
  <si>
    <t>Lakewood (TC2) Senior Housing Limited Partnership</t>
  </si>
  <si>
    <t>BOACHIF XIV</t>
  </si>
  <si>
    <t>Citigroup 2014</t>
  </si>
  <si>
    <t>Ebenezer Plaza 1B</t>
  </si>
  <si>
    <t>Ebenezer Plaza Owner Phase 1B LLC</t>
  </si>
  <si>
    <t>BOACHIF X</t>
  </si>
  <si>
    <t>Torrye Wells</t>
  </si>
  <si>
    <t>ACD Midwest Fund II</t>
  </si>
  <si>
    <t>Papaaloa Senior</t>
  </si>
  <si>
    <t>Papaaloa Elderly Housing LP</t>
  </si>
  <si>
    <t>Bank of Hawaii Shared</t>
  </si>
  <si>
    <t>Lisa Taylor</t>
  </si>
  <si>
    <t>Corey Parson</t>
  </si>
  <si>
    <t>Justin Sousley</t>
  </si>
  <si>
    <t>26 Point 2 Apartments</t>
  </si>
  <si>
    <t>26 Point 2 LP</t>
  </si>
  <si>
    <t>CEF 2021 - 92%,Cathay SIF IV - 8%</t>
  </si>
  <si>
    <t>Pacific Wind</t>
  </si>
  <si>
    <t>Harding Street Neighbors LP</t>
  </si>
  <si>
    <t>BOACHIF XV</t>
  </si>
  <si>
    <t>Big Bethel Village</t>
  </si>
  <si>
    <t>Big Bethel Village (TC2) Senior Housing LP</t>
  </si>
  <si>
    <t>Compass SIF I</t>
  </si>
  <si>
    <t>Promesa Apartments NRP</t>
  </si>
  <si>
    <t>Promesa Apartments Limited Partnership</t>
  </si>
  <si>
    <t>Stevenson Crossing</t>
  </si>
  <si>
    <t>Stevenson Crossing, LP</t>
  </si>
  <si>
    <t>Imagine Village II</t>
  </si>
  <si>
    <t>Imagine Village II, LP</t>
  </si>
  <si>
    <t>PATH Villas at South Gate</t>
  </si>
  <si>
    <t>PATH Villas Southgate LP</t>
  </si>
  <si>
    <t>The Groves</t>
  </si>
  <si>
    <t>SJC Groves, LP</t>
  </si>
  <si>
    <t>Skid Row Flor 401</t>
  </si>
  <si>
    <t>Flor 401 Lofts LP</t>
  </si>
  <si>
    <t>West 132nd Street</t>
  </si>
  <si>
    <t>West 132nd Street Cluster L.P.</t>
  </si>
  <si>
    <t>Depot at Hyde Park</t>
  </si>
  <si>
    <t>Depot at Hyde Park Partners, LP</t>
  </si>
  <si>
    <t>CEF 2020</t>
  </si>
  <si>
    <t>Mi Casa Small Preservation Project</t>
  </si>
  <si>
    <t>MC Rental Preservation 1 LLC</t>
  </si>
  <si>
    <t>Cathay SIF IV - 22%,NEF 2020 - 78%</t>
  </si>
  <si>
    <t>West 149th Street NRP</t>
  </si>
  <si>
    <t>West 149th Street Apartments L.P.</t>
  </si>
  <si>
    <t>Concern Port Jefferson</t>
  </si>
  <si>
    <t>Concern Port Jefferson LLC</t>
  </si>
  <si>
    <t>Muskego</t>
  </si>
  <si>
    <t>Muskego School Apartments, LLC</t>
  </si>
  <si>
    <t>Flats on Forward</t>
  </si>
  <si>
    <t>Flats on Forward, LP</t>
  </si>
  <si>
    <t>Spring Creek Phase 4C</t>
  </si>
  <si>
    <t>Spring Creek 4C Owner, LLC</t>
  </si>
  <si>
    <t>Rome South II</t>
  </si>
  <si>
    <t>ROME SOUTH 2 LP</t>
  </si>
  <si>
    <t>RBJ Center</t>
  </si>
  <si>
    <t>AGC RBJ, LLC</t>
  </si>
  <si>
    <t>Post East Four</t>
  </si>
  <si>
    <t>Post  East Four Limited Partnership</t>
  </si>
  <si>
    <t>Barwell Manor</t>
  </si>
  <si>
    <t>Barwell Rehabilitation LLC</t>
  </si>
  <si>
    <t>Laura Pishion</t>
  </si>
  <si>
    <t>AMP 108-AMP 120</t>
  </si>
  <si>
    <t>East Salinas Family RAD, LP</t>
  </si>
  <si>
    <t>PATH Metro Villas Phase 2</t>
  </si>
  <si>
    <t>METRO VILLAS PHASE 2 LOS ANGELES, LP</t>
  </si>
  <si>
    <t>Morro Bay Apts</t>
  </si>
  <si>
    <t>Morro Bay Apartments LP</t>
  </si>
  <si>
    <t>CEF 2022</t>
  </si>
  <si>
    <t>RAD 1</t>
  </si>
  <si>
    <t>RAD PILOT LP</t>
  </si>
  <si>
    <t>CEF 2019</t>
  </si>
  <si>
    <t>Mercy Rosa Franklin (fka) MLK Senior Housing</t>
  </si>
  <si>
    <t>MHNW 17 MLK Senior Housing LLLP</t>
  </si>
  <si>
    <t>Florida AHF</t>
  </si>
  <si>
    <t>Casa de la Mision</t>
  </si>
  <si>
    <t>Mercy Housing California 59 LP</t>
  </si>
  <si>
    <t>CEF 2019 - 40%,Silicon Valley Bank SIF III - 60%</t>
  </si>
  <si>
    <t>The Residences on Main</t>
  </si>
  <si>
    <t>Residence on Main, L.P.</t>
  </si>
  <si>
    <t>Luna Vista</t>
  </si>
  <si>
    <t>Luna Vista LP</t>
  </si>
  <si>
    <t>River Flats - Janesville</t>
  </si>
  <si>
    <t>River Flats Apartments, LLC</t>
  </si>
  <si>
    <t>1736 Rhode Island Avenue</t>
  </si>
  <si>
    <t>1736 Rhode Island Avenue LLC</t>
  </si>
  <si>
    <t>BOACHIF XII</t>
  </si>
  <si>
    <t>147 West 145th Street</t>
  </si>
  <si>
    <t>West 145 L.P.</t>
  </si>
  <si>
    <t>Metamorphosis on Foothill</t>
  </si>
  <si>
    <t>METAMORPHOSIS ON FOOTHILL, L.P.</t>
  </si>
  <si>
    <t>CEF 2018 - 15%,CEF 2019 - 85%</t>
  </si>
  <si>
    <t>Bellfort Park</t>
  </si>
  <si>
    <t>KCG Bellfort Park, LP</t>
  </si>
  <si>
    <t>REC Center</t>
  </si>
  <si>
    <t>REC Center Limited Dividend Housing Association Limited Partnership</t>
  </si>
  <si>
    <t>BOACHIF XIII</t>
  </si>
  <si>
    <t>Mission Bay South</t>
  </si>
  <si>
    <t>Mission Bay 9 LP</t>
  </si>
  <si>
    <t>Willkommen Zuhause</t>
  </si>
  <si>
    <t>Willkommen Zuhause, LLC</t>
  </si>
  <si>
    <t>Fifth Third 2020</t>
  </si>
  <si>
    <t>Mattawa II</t>
  </si>
  <si>
    <t>Mattawa Housing LLLP</t>
  </si>
  <si>
    <t>Rome South Apartments</t>
  </si>
  <si>
    <t>Rome South LP</t>
  </si>
  <si>
    <t>Nicole Hines Townhomes</t>
  </si>
  <si>
    <t>Nicole Hines Limited Partnership</t>
  </si>
  <si>
    <t>Attention Homes</t>
  </si>
  <si>
    <t>Attention Homes Residences, L.P.</t>
  </si>
  <si>
    <t>Beth Asher Senior Apartments</t>
  </si>
  <si>
    <t>BETH ASHER, LP</t>
  </si>
  <si>
    <t>Spruce Housing LLC</t>
  </si>
  <si>
    <t>Capital One 2020</t>
  </si>
  <si>
    <t>Ebenezer Plaza 1A</t>
  </si>
  <si>
    <t>Ebenezer Plaza Owner LLC</t>
  </si>
  <si>
    <t>Senator Apartments</t>
  </si>
  <si>
    <t>Senator 2015 LP</t>
  </si>
  <si>
    <t>Altrudy Lane Apartments</t>
  </si>
  <si>
    <t>Yorba Linda Altrudy, LP</t>
  </si>
  <si>
    <t>Torrence Place</t>
  </si>
  <si>
    <t>Torrence Place, LP</t>
  </si>
  <si>
    <t>New Hope Housing at Reed</t>
  </si>
  <si>
    <t>NHH at Reed, Ltd</t>
  </si>
  <si>
    <t>Parkwood Commons</t>
  </si>
  <si>
    <t>Parkwood Commons, LLC</t>
  </si>
  <si>
    <t>FNBC Leasing</t>
  </si>
  <si>
    <t>88th &amp; Vermont</t>
  </si>
  <si>
    <t>88th &amp; Vermont LP</t>
  </si>
  <si>
    <t>AMP 107 &amp; 114 &amp; 119</t>
  </si>
  <si>
    <t>Salinas Family RAD, LP</t>
  </si>
  <si>
    <t>Grand Rogers Cluster</t>
  </si>
  <si>
    <t>Grand &amp; Rogers Group L.P.</t>
  </si>
  <si>
    <t>Cathay SIF I - 27%,Regional Fund VII - 73%</t>
  </si>
  <si>
    <t>Jordan Court</t>
  </si>
  <si>
    <t>Jordan, LP</t>
  </si>
  <si>
    <t>CEF 2021</t>
  </si>
  <si>
    <t>Berkeley Way</t>
  </si>
  <si>
    <t>BRIDGE Berkeley Way LP</t>
  </si>
  <si>
    <t>Denton Cove</t>
  </si>
  <si>
    <t>Denton Cove, LTD</t>
  </si>
  <si>
    <t>Marcella Gardens (68th &amp; Main)</t>
  </si>
  <si>
    <t>Marcella Gardens L.P.</t>
  </si>
  <si>
    <t>CEF 2019 - 63%,CEF 2021 - 12%,CEF 2016 - 25%</t>
  </si>
  <si>
    <t>Genesis Y15 Re-Syndication</t>
  </si>
  <si>
    <t>Genesis Y15 Owners LLC</t>
  </si>
  <si>
    <t>Tieton Farmworker Housing</t>
  </si>
  <si>
    <t>Tieton Housing LLLP</t>
  </si>
  <si>
    <t>4507 Main St.</t>
  </si>
  <si>
    <t>4507 Main St. EAH L.P.</t>
  </si>
  <si>
    <t>2018 Texas Regional</t>
  </si>
  <si>
    <t>AFG Miller Grove Center</t>
  </si>
  <si>
    <t>FCC AFG Burt Road LP</t>
  </si>
  <si>
    <t>Regency Lofts</t>
  </si>
  <si>
    <t>DWR Regency 20, LP</t>
  </si>
  <si>
    <t>Cathay SIF IV - 7%,NEF 2020 Series II - 93%</t>
  </si>
  <si>
    <t>The Meadows Senior Apartments</t>
  </si>
  <si>
    <t>Meadows Seniors LP</t>
  </si>
  <si>
    <t>Fort Washington NEP</t>
  </si>
  <si>
    <t>ETH NEP L.P.</t>
  </si>
  <si>
    <t>Lee Walker Heights</t>
  </si>
  <si>
    <t>Maple Crest, LLC</t>
  </si>
  <si>
    <t>Fair Haven Mutual Housing</t>
  </si>
  <si>
    <t>Fair Haven Mutual Housing Limited Partnership</t>
  </si>
  <si>
    <t>Dale Carnegie</t>
  </si>
  <si>
    <t>Dale Carnegie SRO, LTD</t>
  </si>
  <si>
    <t>Towne Courts</t>
  </si>
  <si>
    <t>Towne Courts LLC</t>
  </si>
  <si>
    <t>Posada de Colores</t>
  </si>
  <si>
    <t>Posada De Colores LP</t>
  </si>
  <si>
    <t>CEF 2015 - 50%,CEF 2017 - 50%</t>
  </si>
  <si>
    <t>FCC NW Highway LP</t>
  </si>
  <si>
    <t>Sunset Pointe II</t>
  </si>
  <si>
    <t>Sunset Pointe II Associates, Ltd.</t>
  </si>
  <si>
    <t>Ebenezer Plaza II</t>
  </si>
  <si>
    <t>Ebenezer Plaza Owner Phase II LLC</t>
  </si>
  <si>
    <t>BOACHIF XVI</t>
  </si>
  <si>
    <t>Monarch Apartments</t>
  </si>
  <si>
    <t>Monarch PS LP</t>
  </si>
  <si>
    <t>Edison Lofts</t>
  </si>
  <si>
    <t>EAF Edison 19, LP</t>
  </si>
  <si>
    <t>Cathay SIF IV - 7%,2019 Texas Regional - 93%</t>
  </si>
  <si>
    <t>Monroe Family Village</t>
  </si>
  <si>
    <t>Monroe Family Village LLC</t>
  </si>
  <si>
    <t>Gene Miller Manor</t>
  </si>
  <si>
    <t>Gene Miller Senior Housing Limited Partnership</t>
  </si>
  <si>
    <t>Airport Inn Apartments</t>
  </si>
  <si>
    <t>Commonwealth Housing Partners LP</t>
  </si>
  <si>
    <t>Surf Avenue</t>
  </si>
  <si>
    <t>Surf Vets Place LLC</t>
  </si>
  <si>
    <t>Campanile on Commerce</t>
  </si>
  <si>
    <t>Campanile on Commerce LP</t>
  </si>
  <si>
    <t>Sixth Ward Flats</t>
  </si>
  <si>
    <t>Six Ward Flats LP</t>
  </si>
  <si>
    <t>Anchor Senior</t>
  </si>
  <si>
    <t>Anchor Senior Living 2021 LP</t>
  </si>
  <si>
    <t>Ruth Teague Homes</t>
  </si>
  <si>
    <t>Ruth Teague, LP</t>
  </si>
  <si>
    <t>CEF 2020 - 55%,CEF 2021 - 45%</t>
  </si>
  <si>
    <t>New Amsterdam Apartments</t>
  </si>
  <si>
    <t>Amsterdam NAS Limited Partnership</t>
  </si>
  <si>
    <t>Oviedo Town Centre</t>
  </si>
  <si>
    <t>Oviedo Town Group LLC</t>
  </si>
  <si>
    <t>Housing First Oak Springs (aka Terrace at Oak Springs)</t>
  </si>
  <si>
    <t>Housing First Oak Springs, LP</t>
  </si>
  <si>
    <t>1020 N 4th</t>
  </si>
  <si>
    <t>4TH ST SAN JOSE LP</t>
  </si>
  <si>
    <t>AMP 105 AMP 112</t>
  </si>
  <si>
    <t>South County RAD, LP</t>
  </si>
  <si>
    <t>Hope Center</t>
  </si>
  <si>
    <t>BFHP Hope Center LP</t>
  </si>
  <si>
    <t>Florida AHF II</t>
  </si>
  <si>
    <t>Roosevelt Road Veterans Housing</t>
  </si>
  <si>
    <t>Roosevelt Road Veterans Housing LP</t>
  </si>
  <si>
    <t>Post West Nine</t>
  </si>
  <si>
    <t>Post West Nine Limited Partnership</t>
  </si>
  <si>
    <t>Alta Verde Apartments</t>
  </si>
  <si>
    <t>Alta Verde, LLC</t>
  </si>
  <si>
    <t>Geneseo Townhomes</t>
  </si>
  <si>
    <t>Geneseo Townhomes, LLC</t>
  </si>
  <si>
    <t>Rose Apartments</t>
  </si>
  <si>
    <t xml:space="preserve"> 720 Rose, LP.</t>
  </si>
  <si>
    <t>Northview Pointe</t>
  </si>
  <si>
    <t>Northview Pointe LP</t>
  </si>
  <si>
    <t>Churchill at Golden Triangle Community</t>
  </si>
  <si>
    <t>Churchill at Golden Triangle Community, LP</t>
  </si>
  <si>
    <t>Sheboygan Falls</t>
  </si>
  <si>
    <t>Gencap Sheboygan Falls 63, LLC</t>
  </si>
  <si>
    <t>True Light Haven</t>
  </si>
  <si>
    <t>True Light Haven Senior Housing Limited Partnership</t>
  </si>
  <si>
    <t>Crosswinds at Arista</t>
  </si>
  <si>
    <t>Crosswinds at Arista, LLC</t>
  </si>
  <si>
    <t>SP7</t>
  </si>
  <si>
    <t>SP7 Apartments LP</t>
  </si>
  <si>
    <t>Rochelle Pines Apartments</t>
  </si>
  <si>
    <t>Rochelle Pines TEB LP</t>
  </si>
  <si>
    <t>2100 Memorial</t>
  </si>
  <si>
    <t>2100 Memorial Redevelopment, LP</t>
  </si>
  <si>
    <t>Cathay SIF IV - 11%,NEF 2021 - 90%</t>
  </si>
  <si>
    <t>Spring Creek 4B-2</t>
  </si>
  <si>
    <t>Spring Creek IV Low Income LLC</t>
  </si>
  <si>
    <t>John Sparks Manor</t>
  </si>
  <si>
    <t>John Sparks Senior Housing Limited Partnership</t>
  </si>
  <si>
    <t>Valencia Garden</t>
  </si>
  <si>
    <t>Valencia Garden LP</t>
  </si>
  <si>
    <t>Plateau Village</t>
  </si>
  <si>
    <t>Oakfield Groves Apartments, LP</t>
  </si>
  <si>
    <t>Arbor Park</t>
  </si>
  <si>
    <t>Austin McNeil DMA Housing, LLC</t>
  </si>
  <si>
    <t>Casa Durango</t>
  </si>
  <si>
    <t>Casa Durango LP</t>
  </si>
  <si>
    <t>Cathay SIF IV - 5%,NEF 2021 - 17%,NEF 2020 Series II - 78%</t>
  </si>
  <si>
    <t>New Hope Housing Savoy</t>
  </si>
  <si>
    <t>NHH Savoy, Ltd</t>
  </si>
  <si>
    <t>2222 Cleburne</t>
  </si>
  <si>
    <t>2222 Cleburne, LP</t>
  </si>
  <si>
    <t>Cathay SIF I - 6%,NEF 2014 - 52%,2018 Texas Regional - 42%</t>
  </si>
  <si>
    <t>Larry Moore Manor</t>
  </si>
  <si>
    <t>Larry Moore Senior Housing LP</t>
  </si>
  <si>
    <t>Florence Mills Apartments</t>
  </si>
  <si>
    <t>Florence Mills Apartments, L.P.</t>
  </si>
  <si>
    <t>The Emerald</t>
  </si>
  <si>
    <t>The Emerald 2020 LP</t>
  </si>
  <si>
    <t>Citrus Garden</t>
  </si>
  <si>
    <t>Orange Cove Citrus Gardens, LP</t>
  </si>
  <si>
    <t>Betances VI</t>
  </si>
  <si>
    <t>Betances VI Partners LLC</t>
  </si>
  <si>
    <t>The Journey</t>
  </si>
  <si>
    <t>2471 Lincoln, LP</t>
  </si>
  <si>
    <t>Museum Reach Lofts</t>
  </si>
  <si>
    <t>AGC St. Mary's Place, LP</t>
  </si>
  <si>
    <t>HASLO - RAD Scattered Site</t>
  </si>
  <si>
    <t>RAD 175, LP</t>
  </si>
  <si>
    <t>CEF 2019 - 46%,HEF XVI - 54%</t>
  </si>
  <si>
    <t>Monroe Landings</t>
  </si>
  <si>
    <t>Winchester Place, LTD</t>
  </si>
  <si>
    <t>Pathways at Chalmers Courts East</t>
  </si>
  <si>
    <t>Pathways at Chalmers Courts East, LP</t>
  </si>
  <si>
    <t>2019 Texas Regional</t>
  </si>
  <si>
    <t>Southmoor Hills Apartments</t>
  </si>
  <si>
    <t>Southmoor Redevelopment LP</t>
  </si>
  <si>
    <t>Berkeley Landing</t>
  </si>
  <si>
    <t>Berkeley Landing, LLC</t>
  </si>
  <si>
    <t>Marquis Apartments</t>
  </si>
  <si>
    <t>Marquis Partners, LTD</t>
  </si>
  <si>
    <t>El Zocalo (f/k/a Back Of The Yards New City)</t>
  </si>
  <si>
    <t>UPD 47th Street, LP</t>
  </si>
  <si>
    <t>Cathay SIF II - 14%,Regional VIII - Chicago - 86%</t>
  </si>
  <si>
    <t>Redtail Crossing</t>
  </si>
  <si>
    <t>8333 AIRPORT, L.P.</t>
  </si>
  <si>
    <t>Kilbourn Apartments</t>
  </si>
  <si>
    <t>Movin' Out Kilbourn Wisconsin Dells, LLC</t>
  </si>
  <si>
    <t>PSH Campus</t>
  </si>
  <si>
    <t>PSH Campus, L.P.</t>
  </si>
  <si>
    <t>Manzanita Family Housing</t>
  </si>
  <si>
    <t>MANZANITA, L.P.</t>
  </si>
  <si>
    <t>Silicon Valley Bank SIF III - 30%,CEF 2020 - 70%</t>
  </si>
  <si>
    <t>DD</t>
  </si>
  <si>
    <t>Landmark Senior Living</t>
  </si>
  <si>
    <t>Landmark Senior Living, LP</t>
  </si>
  <si>
    <t>HEF XII - 48%,HEF XIII - 52%</t>
  </si>
  <si>
    <t>Littleton Crossing Apartments</t>
  </si>
  <si>
    <t>Littleton Crossing Apartments, LP</t>
  </si>
  <si>
    <t>HEF XIII - 61%,HEF XIV - 40%</t>
  </si>
  <si>
    <t>HEF XVI</t>
  </si>
  <si>
    <t>Stone Pine Meadow Apartments</t>
  </si>
  <si>
    <t>The Confluence Apartments</t>
  </si>
  <si>
    <t>Bellwether Tukwila, LLLP</t>
  </si>
  <si>
    <t>HEF XVI - 80%,Cathay SIF IV - 7%,HEF XIV - 13%</t>
  </si>
  <si>
    <t>Lennox House</t>
  </si>
  <si>
    <t>Lennox House Senior Housing LP</t>
  </si>
  <si>
    <t>HEF XVII</t>
  </si>
  <si>
    <t>Canal Commons 2</t>
  </si>
  <si>
    <t>Canal Commons Two, LLC</t>
  </si>
  <si>
    <t>Renaissance Off Broadway Lofts</t>
  </si>
  <si>
    <t>Off Broadway Lofts II LLLP</t>
  </si>
  <si>
    <t>Evergreen Commons</t>
  </si>
  <si>
    <t>WWHA - Evergreen Commons LLLP</t>
  </si>
  <si>
    <t>Brandywine Apartments</t>
  </si>
  <si>
    <t>Brandywine Senior Housing LP</t>
  </si>
  <si>
    <t>WWHA Housing Preservation Portfolio</t>
  </si>
  <si>
    <t>WWHA-Housing Preservation LLLP</t>
  </si>
  <si>
    <t>Lotus Village</t>
  </si>
  <si>
    <t>Lotus Village, LP</t>
  </si>
  <si>
    <t>Bell Crest</t>
  </si>
  <si>
    <t>Bell Crest Senior Housing LP</t>
  </si>
  <si>
    <t>Vineyard Cottages</t>
  </si>
  <si>
    <t>Vineyard Cottages Homedale Limited Partnership</t>
  </si>
  <si>
    <t>Hayu Tilixam</t>
  </si>
  <si>
    <t>NE Prescott LP</t>
  </si>
  <si>
    <t>Moda Franklin Park</t>
  </si>
  <si>
    <t>JF Franklin Partners, LLC</t>
  </si>
  <si>
    <t>West Sahara</t>
  </si>
  <si>
    <t>West Sahara Senior Housing LP</t>
  </si>
  <si>
    <t>JPMorgan 2012</t>
  </si>
  <si>
    <t>Schomburg Place</t>
  </si>
  <si>
    <t>WHGA Schomburg Place Limited Partnership</t>
  </si>
  <si>
    <t>JPMorgan 2015</t>
  </si>
  <si>
    <t>Frank Luke Phase II (aka Aeroterra II Apartments)</t>
  </si>
  <si>
    <t>PERC II Frank Luke Addition, LLC</t>
  </si>
  <si>
    <t>JPMorgan 2016</t>
  </si>
  <si>
    <t>Guadalupe Court Apartments Project</t>
  </si>
  <si>
    <t>GUADALUPE COURT, LP</t>
  </si>
  <si>
    <t>1064 Mission Street Permanent Supportive Hsg</t>
  </si>
  <si>
    <t>1064 Mission, L.P.</t>
  </si>
  <si>
    <t>JPMorgan 2019</t>
  </si>
  <si>
    <t>Hobson Place Phase II</t>
  </si>
  <si>
    <t>DESC Plum LLLP</t>
  </si>
  <si>
    <t>Rockview II</t>
  </si>
  <si>
    <t>Glendower Rockview Phase 2 Rental Owner Entity Limited Partnership</t>
  </si>
  <si>
    <t>Freedom Springs</t>
  </si>
  <si>
    <t>Freedom Springs LLC</t>
  </si>
  <si>
    <t>Gardens at St. Anthony's</t>
  </si>
  <si>
    <t>St. Anthony's Associates LLC</t>
  </si>
  <si>
    <t>Union Court Apartments</t>
  </si>
  <si>
    <t>Union Court MF, LLC</t>
  </si>
  <si>
    <t>JPMorgan 2019 II</t>
  </si>
  <si>
    <t>Yancy Street Supportive Housing</t>
  </si>
  <si>
    <t>TR Yancy Street LLLP</t>
  </si>
  <si>
    <t>JPMorgan 2021</t>
  </si>
  <si>
    <t>Moyer Carriage Lofts</t>
  </si>
  <si>
    <t>Moyer Carriage Lofts, LLC</t>
  </si>
  <si>
    <t>Sonoran Apartments</t>
  </si>
  <si>
    <t>Yuma Sonoran, LLC</t>
  </si>
  <si>
    <t>Twin Lakes Landing II</t>
  </si>
  <si>
    <t>Twin Lakes Landing II LLC</t>
  </si>
  <si>
    <t>People's Place</t>
  </si>
  <si>
    <t>People's Place L.P.</t>
  </si>
  <si>
    <t>Grove Senior</t>
  </si>
  <si>
    <t>Grove Senior Living 2021 LP</t>
  </si>
  <si>
    <t>Fruitvale Housing</t>
  </si>
  <si>
    <t>Fruitvale Housing, LLLP</t>
  </si>
  <si>
    <t>6th and Julian</t>
  </si>
  <si>
    <t>Mercy Housing California 89 LP</t>
  </si>
  <si>
    <t>Victory Place IV (AZ)</t>
  </si>
  <si>
    <t>Cloudbreak Phoenix IV, LP</t>
  </si>
  <si>
    <t>MetLife II</t>
  </si>
  <si>
    <t>Morgan Stanley SIF Single III</t>
  </si>
  <si>
    <t>Benning Road</t>
  </si>
  <si>
    <t>Benning Residential LLC</t>
  </si>
  <si>
    <t>Dorie Miller</t>
  </si>
  <si>
    <t>WHGA Dorie Miller Apartments LLC</t>
  </si>
  <si>
    <t>Citrus Square</t>
  </si>
  <si>
    <t>Ovation Housing, LLLP</t>
  </si>
  <si>
    <t>MS CTR Fund II LLC</t>
  </si>
  <si>
    <t>MS SIF IV</t>
  </si>
  <si>
    <t>Woodland Christian Terrace</t>
  </si>
  <si>
    <t>Woodland Towers LP</t>
  </si>
  <si>
    <t>MS SIF V</t>
  </si>
  <si>
    <t>Vista Village</t>
  </si>
  <si>
    <t>Genesis Concord Vista LLC</t>
  </si>
  <si>
    <t>PPL Ain Dah Yung Supportive Housing</t>
  </si>
  <si>
    <t>ADYC Supportive Housing Limited Partnership</t>
  </si>
  <si>
    <t>E'Port Family Homes</t>
  </si>
  <si>
    <t>E'Port Family Homes Urban Renewal, LP</t>
  </si>
  <si>
    <t>MS SIF VI</t>
  </si>
  <si>
    <t>Moda Union</t>
  </si>
  <si>
    <t>JF Union Partners, LLC</t>
  </si>
  <si>
    <t>Canyon Walk Apartments</t>
  </si>
  <si>
    <t>Canyon Walk Housing, LLC</t>
  </si>
  <si>
    <t>Stanton Square Apartments</t>
  </si>
  <si>
    <t>Stanton Housing LLC</t>
  </si>
  <si>
    <t>Jeremiah-Rochester</t>
  </si>
  <si>
    <t>Jeremiah Program Rochester Limited Partnership</t>
  </si>
  <si>
    <t>Maya Commons</t>
  </si>
  <si>
    <t>PPL Bunge Limited Partnership</t>
  </si>
  <si>
    <t>Central Station Apartments</t>
  </si>
  <si>
    <t>Central Station Apartments, LLC</t>
  </si>
  <si>
    <t>MS SIF VI - 95%,HEF XVI - 5%</t>
  </si>
  <si>
    <t>Oasis Senior</t>
  </si>
  <si>
    <t>Oasis Senior Living 2021 LP</t>
  </si>
  <si>
    <t>MS SIF VII</t>
  </si>
  <si>
    <t>Veddersburg Apartments</t>
  </si>
  <si>
    <t>DePaul Amsterdam, LP</t>
  </si>
  <si>
    <t>Valencia Park</t>
  </si>
  <si>
    <t>Valencia Park Preservation, Ltd.</t>
  </si>
  <si>
    <t>MODA Shoreline</t>
  </si>
  <si>
    <t>JF Shoreline Partners, LLC</t>
  </si>
  <si>
    <t>Creekside Place</t>
  </si>
  <si>
    <t>Creekside Place LP</t>
  </si>
  <si>
    <t>Wecoma Place</t>
  </si>
  <si>
    <t>Wecoma Place Limited Partnership</t>
  </si>
  <si>
    <t>Glenwood Apartments</t>
  </si>
  <si>
    <t>JF Glenwood Partners, LLC</t>
  </si>
  <si>
    <t>Juliette Fowler Residences</t>
  </si>
  <si>
    <t>Juliette Fowler Senior Affordable Housing LP</t>
  </si>
  <si>
    <t>Ladd Senior Housing</t>
  </si>
  <si>
    <t>Ladd Senior Housing LP</t>
  </si>
  <si>
    <t>Northwoods</t>
  </si>
  <si>
    <t>HV Northwoods Landing, LLC</t>
  </si>
  <si>
    <t>Park City Apartments</t>
  </si>
  <si>
    <t>Park City Preservation, LTD</t>
  </si>
  <si>
    <t>Rosewood Senior Villas</t>
  </si>
  <si>
    <t>Rosewood Senior Villas 19, LP</t>
  </si>
  <si>
    <t>Malibu Bay Apartments</t>
  </si>
  <si>
    <t>Malibu Bay Preservation, Ltd.</t>
  </si>
  <si>
    <t>Mohawk Forest</t>
  </si>
  <si>
    <t>Caleb Mohawk Limited Partnership</t>
  </si>
  <si>
    <t>Casitas Lantana at Inwood</t>
  </si>
  <si>
    <t>Casitas Lantana , LP</t>
  </si>
  <si>
    <t>West End Heights</t>
  </si>
  <si>
    <t>West End Heights, LLC</t>
  </si>
  <si>
    <t>Palm Terrace II</t>
  </si>
  <si>
    <t>Palm Terrace II, LP</t>
  </si>
  <si>
    <t>Pismo Terrace</t>
  </si>
  <si>
    <t>Pismo Terrace, LP</t>
  </si>
  <si>
    <t>Lydia Apartments</t>
  </si>
  <si>
    <t>Lydia Apartments Housing Limited Partnership</t>
  </si>
  <si>
    <t>MS SRC Fund</t>
  </si>
  <si>
    <t>Trinity Place</t>
  </si>
  <si>
    <t>Trinity Place Senior Housing Limited Partnership</t>
  </si>
  <si>
    <t>Ashwood Apartments</t>
  </si>
  <si>
    <t>Ashwood Redevelopment LP</t>
  </si>
  <si>
    <t>New Mexico Duo</t>
  </si>
  <si>
    <t>SV-PDC, LP</t>
  </si>
  <si>
    <t>McCormick Place</t>
  </si>
  <si>
    <t>McCormick Rehabilitation, LLC</t>
  </si>
  <si>
    <t>Victory Apartments</t>
  </si>
  <si>
    <t>Victory Apartments Preservation LP</t>
  </si>
  <si>
    <t>Hartland Station</t>
  </si>
  <si>
    <t>Hartland Station, L.P.</t>
  </si>
  <si>
    <t>Hickory Way Apartments Phase 2</t>
  </si>
  <si>
    <t>Hickory Way Apartments II LDHA LP</t>
  </si>
  <si>
    <t>The Stella</t>
  </si>
  <si>
    <t>Laradon NW, LLC</t>
  </si>
  <si>
    <t>Othello Park</t>
  </si>
  <si>
    <t>Othello Park Development LLC</t>
  </si>
  <si>
    <t>Amber Apartments</t>
  </si>
  <si>
    <t>Amber Apartments Limited Partnership</t>
  </si>
  <si>
    <t>El Portal</t>
  </si>
  <si>
    <t>El Portal Ventura, LP</t>
  </si>
  <si>
    <t>Warren Street Supportive Housing</t>
  </si>
  <si>
    <t>551 Warren Street I, L.P.</t>
  </si>
  <si>
    <t>NEF 1996 Series I</t>
  </si>
  <si>
    <t>Constance Wright</t>
  </si>
  <si>
    <t>North Core Studios</t>
  </si>
  <si>
    <t>North Core Associates, L. P.</t>
  </si>
  <si>
    <t>NEF 1996 Series II</t>
  </si>
  <si>
    <t>Sankofa House</t>
  </si>
  <si>
    <t>North Lawndale Limited Partnership</t>
  </si>
  <si>
    <t>NEF 2006 II</t>
  </si>
  <si>
    <t>Dalton (NEW)</t>
  </si>
  <si>
    <t>Gary Progress Development L.P.</t>
  </si>
  <si>
    <t>NEF 2007 II</t>
  </si>
  <si>
    <t>Brookstone Apartments</t>
  </si>
  <si>
    <t>Brookstone Apartments, LP</t>
  </si>
  <si>
    <t>Renaissance Place</t>
  </si>
  <si>
    <t>Renaissance Place Development Limited Partnership</t>
  </si>
  <si>
    <t>NEF 2008</t>
  </si>
  <si>
    <t>Sumpter Marcus</t>
  </si>
  <si>
    <t>Sumpter Marcus Limited Partnership II</t>
  </si>
  <si>
    <t>BSDC Joshua Apartments</t>
  </si>
  <si>
    <t>BSDC Joshua 300 Putnam Avenue Limited Partnership</t>
  </si>
  <si>
    <t>NEF 2009</t>
  </si>
  <si>
    <t>Chaco River II</t>
  </si>
  <si>
    <t>Chaco River II Apartments Limited Partnership</t>
  </si>
  <si>
    <t>NEF 2012</t>
  </si>
  <si>
    <t>La Mesita</t>
  </si>
  <si>
    <t>La Mesita Apartments, LP</t>
  </si>
  <si>
    <t>Park Roseland (NE)</t>
  </si>
  <si>
    <t>Park Roseland Apartments, LLC</t>
  </si>
  <si>
    <t>CRH #7</t>
  </si>
  <si>
    <t>Charleston Replacement Housing, L.P. #7</t>
  </si>
  <si>
    <t>NEF 2014</t>
  </si>
  <si>
    <t>Phoenix Renaissance</t>
  </si>
  <si>
    <t>Omni Phoenix Renaissance, L.P.</t>
  </si>
  <si>
    <t>NEF 2017</t>
  </si>
  <si>
    <t>Waverly Historic Lofts</t>
  </si>
  <si>
    <t>Waverly Historic Lofts, LLC</t>
  </si>
  <si>
    <t>Casa Veracruz</t>
  </si>
  <si>
    <t>Casa Veracruz, LLC</t>
  </si>
  <si>
    <t>NEF 2017 - 87%,Cathay SIF IV - 6%,NEF 2019 - 7%</t>
  </si>
  <si>
    <t>Minnehaha Commons</t>
  </si>
  <si>
    <t>Minnehaha Commons Limited Partnership</t>
  </si>
  <si>
    <t>NEF 2018</t>
  </si>
  <si>
    <t>CRH Replacement Housing 10</t>
  </si>
  <si>
    <t>Charleston Replacement Housing L.P. #10</t>
  </si>
  <si>
    <t>The Peterboro Arms</t>
  </si>
  <si>
    <t>North Park Estates</t>
  </si>
  <si>
    <t>North Park Housing, LP</t>
  </si>
  <si>
    <t>NEF 2018 - 67%,NEF 2017 - 33%</t>
  </si>
  <si>
    <t>The Reveal</t>
  </si>
  <si>
    <t>Reveal New Orleans, LLC</t>
  </si>
  <si>
    <t>NEF 2019</t>
  </si>
  <si>
    <t>Mayflower Apartments</t>
  </si>
  <si>
    <t>Mayflower Senior Housing LP</t>
  </si>
  <si>
    <t>Jelliff Senior Estate Apartments</t>
  </si>
  <si>
    <t>Jelliff Senior Estates Urban Renewal LLP</t>
  </si>
  <si>
    <t>Three Sisters</t>
  </si>
  <si>
    <t>Trio Partners Owner, LLC</t>
  </si>
  <si>
    <t>Govalle Terrace</t>
  </si>
  <si>
    <t>Govalle Terrace Partners, LP</t>
  </si>
  <si>
    <t>Las Moradas</t>
  </si>
  <si>
    <t>Las Moradas Preservation, L.P.</t>
  </si>
  <si>
    <t>Casitas Azucar</t>
  </si>
  <si>
    <t>Casitas Azucar, LP</t>
  </si>
  <si>
    <t>848 Payne Avenue aka Nova St. Paul</t>
  </si>
  <si>
    <t>848 Payne , LLLP</t>
  </si>
  <si>
    <t>SOME Scattered Site III</t>
  </si>
  <si>
    <t>Scattered Site III LLC</t>
  </si>
  <si>
    <t>Bayou Gardens</t>
  </si>
  <si>
    <t>Bayou Gardens RAD, LP</t>
  </si>
  <si>
    <t>Emmett Street</t>
  </si>
  <si>
    <t>Emmett Apartments LP</t>
  </si>
  <si>
    <t>NEF 2019 - 18%,Cathay SIF IV - 9%,NEF 2020 Series II - 73%</t>
  </si>
  <si>
    <t>NEF 2020</t>
  </si>
  <si>
    <t>Edgewood Center II</t>
  </si>
  <si>
    <t>EDGEWOOD CENTER II LIMITED PARTNERSHIP</t>
  </si>
  <si>
    <t>Pawnee Senior Homes</t>
  </si>
  <si>
    <t>Pawnee Senior Homes, LP</t>
  </si>
  <si>
    <t>Center Ridge Arms</t>
  </si>
  <si>
    <t>Center Ridge Arms Limited Dividend Housing Association, LLC</t>
  </si>
  <si>
    <t>Southlake Towers</t>
  </si>
  <si>
    <t>Southlake Towers, LLLP</t>
  </si>
  <si>
    <t>Madison Lofts</t>
  </si>
  <si>
    <t>Madison Lofts LDHA LLC</t>
  </si>
  <si>
    <t>PK Housing</t>
  </si>
  <si>
    <t>PK Michigan Holdings LLC</t>
  </si>
  <si>
    <t>Apple Ridge Apartments</t>
  </si>
  <si>
    <t>Apple Ridge II / MHT Limited Dividend Housing Association , LLC</t>
  </si>
  <si>
    <t>Pan American Apartments</t>
  </si>
  <si>
    <t>Steele Pan American LP</t>
  </si>
  <si>
    <t>Pine View Apartments</t>
  </si>
  <si>
    <t>PV Exeter Apartments, LP</t>
  </si>
  <si>
    <t>NEF 2020 Series II</t>
  </si>
  <si>
    <t>Western Sun</t>
  </si>
  <si>
    <t>Western Sun, LP</t>
  </si>
  <si>
    <t>New Hope Housing at Avenue J</t>
  </si>
  <si>
    <t>NHH Avenue J, Ltd.</t>
  </si>
  <si>
    <t>Wingate Village Townhomes</t>
  </si>
  <si>
    <t>Wingate village Development, LLC</t>
  </si>
  <si>
    <t>Patriot Heights</t>
  </si>
  <si>
    <t>Patriot Heights, LLC</t>
  </si>
  <si>
    <t>Lexington Apartments</t>
  </si>
  <si>
    <t>Lexington ECJ Housing, LP</t>
  </si>
  <si>
    <t>Southern Commons</t>
  </si>
  <si>
    <t>Southern Commons OKC, LLC</t>
  </si>
  <si>
    <t>Pathways at Chalmers Courts West, LP</t>
  </si>
  <si>
    <t>Going 42</t>
  </si>
  <si>
    <t>GOING 42 LIMITED PARTNERSHIP</t>
  </si>
  <si>
    <t>La Plaza de Virginia</t>
  </si>
  <si>
    <t>LA PLAZA DE VIRGINIA OWNERS LLC</t>
  </si>
  <si>
    <t>Trellis @ Mission</t>
  </si>
  <si>
    <t>Mission Housing, LP</t>
  </si>
  <si>
    <t>Bridge Meadows Redmond</t>
  </si>
  <si>
    <t>Richton Park</t>
  </si>
  <si>
    <t>Richton Park Senior Apartments, LP</t>
  </si>
  <si>
    <t>Sun Commons</t>
  </si>
  <si>
    <t>Sun Commons, LP</t>
  </si>
  <si>
    <t>NEF 2020 Series II - 13%,CEF 2021 - 88%</t>
  </si>
  <si>
    <t>25th &amp; Bell Apartments</t>
  </si>
  <si>
    <t>25th &amp; Bell LIHTC, LLC</t>
  </si>
  <si>
    <t>NEF 2021</t>
  </si>
  <si>
    <t>Stonehouse Square Apartments</t>
  </si>
  <si>
    <t>CB Stonehouse Square LP</t>
  </si>
  <si>
    <t>PathStone Rural/Suburban Portfolio Project</t>
  </si>
  <si>
    <t>LivMoor Portfolio LLC</t>
  </si>
  <si>
    <t>Rafael Porrata-Doria Place</t>
  </si>
  <si>
    <t>Porrata Doria LLC</t>
  </si>
  <si>
    <t>Southfield Townhouses</t>
  </si>
  <si>
    <t>Southfield Townhomes L.P.</t>
  </si>
  <si>
    <t>Tri City Village</t>
  </si>
  <si>
    <t>Tri City Village II / MHT Limited Dividend Housing Association, LLC</t>
  </si>
  <si>
    <t>Manor Place</t>
  </si>
  <si>
    <t>Manor Place Limited Partnership</t>
  </si>
  <si>
    <t>3301 Nicollet</t>
  </si>
  <si>
    <t>3301 Nicollet Limited Partnership</t>
  </si>
  <si>
    <t>Victoria Crossing</t>
  </si>
  <si>
    <t>Victoria Crossing Apartments, LP</t>
  </si>
  <si>
    <t>Ontario Affordable Housing</t>
  </si>
  <si>
    <t>OAH Limited Partnership</t>
  </si>
  <si>
    <t>Gates Junction</t>
  </si>
  <si>
    <t>Gates Junction Senior Housing Limited Partnership</t>
  </si>
  <si>
    <t>NEF Huntington</t>
  </si>
  <si>
    <t>Pando Aspen Grove</t>
  </si>
  <si>
    <t>Pando Aspen Grove of Community Heights, LP</t>
  </si>
  <si>
    <t>Hilltop View</t>
  </si>
  <si>
    <t>Hilltop View Apartments LDHA, LP</t>
  </si>
  <si>
    <t>NEF Preservation Fund II LP</t>
  </si>
  <si>
    <t>Brookshire Boulevard II, LLC</t>
  </si>
  <si>
    <t>Summit at O'Brien Farm Lot 11 9%</t>
  </si>
  <si>
    <t>Summit Lot 11, LP</t>
  </si>
  <si>
    <t>NEF Support Corp.</t>
  </si>
  <si>
    <t>Millworks Family Housing</t>
  </si>
  <si>
    <t>MHNW 22 MILLWORKS FAMILY LLLP</t>
  </si>
  <si>
    <t>MacArthur Field - Phase A</t>
  </si>
  <si>
    <t>MacArthur A, L.P.</t>
  </si>
  <si>
    <t>1319-25 Southern Blvd LLC</t>
  </si>
  <si>
    <t>Summit at O'Brien Farm Lot 10 4%</t>
  </si>
  <si>
    <t>Summit Lot 10, LP</t>
  </si>
  <si>
    <t>West 108th Street Apartments</t>
  </si>
  <si>
    <t>West 108th Street, L.P.</t>
  </si>
  <si>
    <t>New York Regional I</t>
  </si>
  <si>
    <t>Brooklyn Restoration</t>
  </si>
  <si>
    <t>WFHA Brooklyn L.P.</t>
  </si>
  <si>
    <t>NYEF 1995 Series II</t>
  </si>
  <si>
    <t>Gates Avenue (Cluster) - NEP</t>
  </si>
  <si>
    <t>Gates Cluster Development L.P.</t>
  </si>
  <si>
    <t>NYEF 2000 Series I</t>
  </si>
  <si>
    <t>Park Valley (NY)</t>
  </si>
  <si>
    <t>Park Valley Associates, L.P.</t>
  </si>
  <si>
    <t>N.E.B. L.P. (NRP)</t>
  </si>
  <si>
    <t>NEB, L.P.</t>
  </si>
  <si>
    <t>Machull Redevelopment Associates</t>
  </si>
  <si>
    <t>Machull Redev. Assoc., L.P.</t>
  </si>
  <si>
    <t>NYEF 2000 Series II</t>
  </si>
  <si>
    <t>Creston Avenue Cluster Phase I</t>
  </si>
  <si>
    <t>Walton Cluster, LP</t>
  </si>
  <si>
    <t>Paul O. Register Houses</t>
  </si>
  <si>
    <t>Paul O. Register Houses, L.P.</t>
  </si>
  <si>
    <t>NYEF 2002</t>
  </si>
  <si>
    <t>El Dorado</t>
  </si>
  <si>
    <t>El Dorado L.P.</t>
  </si>
  <si>
    <t>Christopher Perkowski</t>
  </si>
  <si>
    <t>Los Sures NRP</t>
  </si>
  <si>
    <t>South Ninth &amp; Bedford, L.P.</t>
  </si>
  <si>
    <t>Y.A. Community Housing</t>
  </si>
  <si>
    <t>Youth Action Community Housing, L.P.</t>
  </si>
  <si>
    <t>Bushwick</t>
  </si>
  <si>
    <t>B &amp; R Management L.P.</t>
  </si>
  <si>
    <t>East 129th Street</t>
  </si>
  <si>
    <t>East 129th Street Cluster L.P.</t>
  </si>
  <si>
    <t>Crown Heights NRP</t>
  </si>
  <si>
    <t>Crown Heights NRP Associates, L.P.</t>
  </si>
  <si>
    <t>W. 128th Street</t>
  </si>
  <si>
    <t>West 128th Street L.P.</t>
  </si>
  <si>
    <t>NYEF 2002 - 90%,NYEF 2001 - 10%</t>
  </si>
  <si>
    <t>NYEF 2003</t>
  </si>
  <si>
    <t>Beck Street</t>
  </si>
  <si>
    <t>Beck Street Cluster, L.P.</t>
  </si>
  <si>
    <t>Lexington</t>
  </si>
  <si>
    <t>Lexington Avenue L.P.</t>
  </si>
  <si>
    <t>W. 137th Street</t>
  </si>
  <si>
    <t>West 137th Street, L.P.</t>
  </si>
  <si>
    <t>HT Jericho-NRP</t>
  </si>
  <si>
    <t>HT Jericho, LP</t>
  </si>
  <si>
    <t>Chauncey Sumpter</t>
  </si>
  <si>
    <t>Chauncey Sumpter L.P.</t>
  </si>
  <si>
    <t>NYEF 2004</t>
  </si>
  <si>
    <t>West 111th Street</t>
  </si>
  <si>
    <t>Cathedral Parkway Development L.P.</t>
  </si>
  <si>
    <t>West 145th Street Cluster</t>
  </si>
  <si>
    <t>CHG Housing, LP</t>
  </si>
  <si>
    <t>Urban Renaissance</t>
  </si>
  <si>
    <t>Urban Renaissance Collaboration L.P.</t>
  </si>
  <si>
    <t>St. Nicholas - NEP</t>
  </si>
  <si>
    <t>West Nicholas Associates, L.P.</t>
  </si>
  <si>
    <t>NYEF 2005</t>
  </si>
  <si>
    <t>BeulahLand</t>
  </si>
  <si>
    <t>BeulahLand Associates, L.P.</t>
  </si>
  <si>
    <t>Iyanu Houses - NRP</t>
  </si>
  <si>
    <t>Iyanu Houses, L.P.</t>
  </si>
  <si>
    <t>Renaissance Apartments NRP</t>
  </si>
  <si>
    <t>WHGA Renaissance Apartments L.P.</t>
  </si>
  <si>
    <t>Melrose Commons Cluster NEP</t>
  </si>
  <si>
    <t>Melrose Cluster, L.P.</t>
  </si>
  <si>
    <t>Arthur Ransome NRP</t>
  </si>
  <si>
    <t>Arthur Ransome Houses,  L.P.</t>
  </si>
  <si>
    <t>George Barbee</t>
  </si>
  <si>
    <t>George Barbee LP</t>
  </si>
  <si>
    <t>MHANY NRP (Acorn 3)</t>
  </si>
  <si>
    <t>MHANY 3 Associates, L.P.</t>
  </si>
  <si>
    <t>Bradhurst CATCH</t>
  </si>
  <si>
    <t>Central Harlem Bradhurst, L.P.</t>
  </si>
  <si>
    <t>Permanence</t>
  </si>
  <si>
    <t>Permanence LP</t>
  </si>
  <si>
    <t>NYEF 2005 - 50%,NYEF 2004 - 50%</t>
  </si>
  <si>
    <t>Union Avenue (NY)</t>
  </si>
  <si>
    <t>Union Avenue Cluster, L.P.</t>
  </si>
  <si>
    <t>NYEF 2006</t>
  </si>
  <si>
    <t>Cauldwell Apartments</t>
  </si>
  <si>
    <t>Cauldwell Avenue Associates, L.P.</t>
  </si>
  <si>
    <t>Montauk Avenue Cluster</t>
  </si>
  <si>
    <t>Nanraj LP</t>
  </si>
  <si>
    <t>Luacaw Brownstones</t>
  </si>
  <si>
    <t>Luacaw Brownstones, L.P.</t>
  </si>
  <si>
    <t>Bleecker Street - NEP</t>
  </si>
  <si>
    <t>Serlin Building Limited Partnership</t>
  </si>
  <si>
    <t>East 139th Street NEP</t>
  </si>
  <si>
    <t>E. 139th St. Cluster LP</t>
  </si>
  <si>
    <t>West 146th Street NEP</t>
  </si>
  <si>
    <t>West 146th Street, LP</t>
  </si>
  <si>
    <t>NYEF 2008</t>
  </si>
  <si>
    <t>West 131st Street Cluster</t>
  </si>
  <si>
    <t>Mid-Harlem Apartments, L.P.</t>
  </si>
  <si>
    <t>Cooper Street NEP</t>
  </si>
  <si>
    <t>Cooper and Decatur, LP</t>
  </si>
  <si>
    <t>Eighth Avenue NEP</t>
  </si>
  <si>
    <t>Gloria Homes Apts. L.P.</t>
  </si>
  <si>
    <t>NYEF 2008 - 75%,NYEF 2006 - 10%,NYEF 2004 - 15%</t>
  </si>
  <si>
    <t>One Economy I</t>
  </si>
  <si>
    <t>Park Boulevard IB</t>
  </si>
  <si>
    <t>Park Boulevard IB, L.P.</t>
  </si>
  <si>
    <t>Regional VIII - Chicago</t>
  </si>
  <si>
    <t>Hershey Tower Senior Village</t>
  </si>
  <si>
    <t>Hershey Tower Senior Village LP</t>
  </si>
  <si>
    <t>Tioga Family Center</t>
  </si>
  <si>
    <t>1822 Housing LP</t>
  </si>
  <si>
    <t>Avance</t>
  </si>
  <si>
    <t>MP Avance Associates, L.P.</t>
  </si>
  <si>
    <t>Silicon Valley Bank SIF III - 69%,Silicon Valley Bank SIF IV - 31%</t>
  </si>
  <si>
    <t>Immanuel-Sobrato Community</t>
  </si>
  <si>
    <t>MP Moorpark Associates, L.P.</t>
  </si>
  <si>
    <t>Silicon Valley Bank SIF IV - 40%,NEF 2020 Series II - 32%,CEF 2021 - 28%</t>
  </si>
  <si>
    <t>BK Westchester &amp; Home</t>
  </si>
  <si>
    <t>BK WESTCHESTER HOME STREET LLC</t>
  </si>
  <si>
    <t>Sterling National Bank SIF</t>
  </si>
  <si>
    <t>BK Union Cluster</t>
  </si>
  <si>
    <t>BK Union Avenue Cluster LLC</t>
  </si>
  <si>
    <t>425 Auzerais Apartments</t>
  </si>
  <si>
    <t>SJ Auzerais, L.P.</t>
  </si>
  <si>
    <t>SVB Emerald Opportunity Zone Fund</t>
  </si>
  <si>
    <t>Caritas Homes Phase 1</t>
  </si>
  <si>
    <t>Caritas Homes Phase I, LP</t>
  </si>
  <si>
    <t>803 E 5th Street</t>
  </si>
  <si>
    <t>CRCD 5th Street LP</t>
  </si>
  <si>
    <t>Webster LIHTC Fund I</t>
  </si>
  <si>
    <t>Mill Creek</t>
  </si>
  <si>
    <t>1005 Broadway LLC</t>
  </si>
  <si>
    <t>Wells Fargo SIF II</t>
  </si>
  <si>
    <t>Pecan Ridge</t>
  </si>
  <si>
    <t>Pecan Ridge at Rosehill, LP</t>
  </si>
  <si>
    <t>LIMITED PARTNER RECEIVABLE CONFIRMATIONS</t>
  </si>
  <si>
    <t>Limited Partnership Name</t>
  </si>
  <si>
    <t>Asset Manager</t>
  </si>
  <si>
    <t>Forest Oaks</t>
  </si>
  <si>
    <t>Forest Oaks Senior Apartments LP</t>
  </si>
  <si>
    <t>Cathay SIF III - 4%,NEF 2018 - 96%</t>
  </si>
  <si>
    <t>The Laurel</t>
  </si>
  <si>
    <t>Laurel EAH NC, L.P.</t>
  </si>
  <si>
    <t>Harison Place</t>
  </si>
  <si>
    <t>Harison Place CAI Limited Partnership</t>
  </si>
  <si>
    <t>OST Lofts</t>
  </si>
  <si>
    <t>DWR OST, LP</t>
  </si>
  <si>
    <t>Nancy Chavez</t>
  </si>
  <si>
    <t>Bimosedaa</t>
  </si>
  <si>
    <t>Bimosedaa Housing Limited Partnership</t>
  </si>
  <si>
    <t>Eagle Crest Apartments</t>
  </si>
  <si>
    <t>Cushing Eagle Crest Apartments, LP</t>
  </si>
  <si>
    <t>Pathways at Chalmers Courts West</t>
  </si>
  <si>
    <t>Bridge Meadows Redmond LP</t>
  </si>
  <si>
    <t>New Kensington Square II</t>
  </si>
  <si>
    <t>New Kensington II Limited Partnership</t>
  </si>
  <si>
    <t>NEF 2020 Series II - 51%,Webster LIHTC Fund I - 49%</t>
  </si>
  <si>
    <t>NEF 2020 Series II - 78%,HEF XVII - 22%</t>
  </si>
  <si>
    <t>ROOTS ALB, L.P.</t>
  </si>
  <si>
    <t>Country View</t>
  </si>
  <si>
    <t>Country View III Limited Dividend Housing Association LLC</t>
  </si>
  <si>
    <t>Pine Grove</t>
  </si>
  <si>
    <t>Pine Grove VOA Affordable Housing, LP</t>
  </si>
  <si>
    <t>Joseph Caffey Apartments</t>
  </si>
  <si>
    <t>Joseph Caffey Apartments, LLC</t>
  </si>
  <si>
    <t>Crescent Place</t>
  </si>
  <si>
    <t>HTG Arlington LP</t>
  </si>
  <si>
    <t>Pinehurst Townhomes</t>
  </si>
  <si>
    <t>Pinehurst Preservation Limited Dividend Housing Association Limited Partnership</t>
  </si>
  <si>
    <t>The Passage</t>
  </si>
  <si>
    <t>Passage Indy, LP</t>
  </si>
  <si>
    <t>Jordan Caffey Townhomes</t>
  </si>
  <si>
    <t>Jordan Caffey Townhomes, LLC</t>
  </si>
  <si>
    <t>The Chicago Lighthouse Residences -- 4%</t>
  </si>
  <si>
    <t>The Chicago Lighthouse Residences 4, LLC</t>
  </si>
  <si>
    <t>Landmark Village Apartments</t>
  </si>
  <si>
    <t>Steele Landmark, LLC</t>
  </si>
  <si>
    <t>Salem Village</t>
  </si>
  <si>
    <t>Salem Village Senior Housing LP</t>
  </si>
  <si>
    <t>NEF 2021 - 79%,HEF XVII - 21%</t>
  </si>
  <si>
    <t>The Barrister</t>
  </si>
  <si>
    <t>Barrister Apartments, LLC</t>
  </si>
  <si>
    <t>NEF 2022</t>
  </si>
  <si>
    <t>River Terrace</t>
  </si>
  <si>
    <t>River Terrace II/MHT Limited Dividend Housing Association, LLC</t>
  </si>
  <si>
    <t>Fifty Washington Square Redevelopment</t>
  </si>
  <si>
    <t>Fifty Washington Square Newport L.P.</t>
  </si>
  <si>
    <t>West Side Homes</t>
  </si>
  <si>
    <t>West Side Homes LLC</t>
  </si>
  <si>
    <t>Wilson Street</t>
  </si>
  <si>
    <t>402 Flats, LLC</t>
  </si>
  <si>
    <t>Somerset Landings</t>
  </si>
  <si>
    <t>Somerset Landings, L.t.d.</t>
  </si>
  <si>
    <t>Claysburg II Tower</t>
  </si>
  <si>
    <t>Steele Claysburg LLC</t>
  </si>
  <si>
    <t>Stone Bridge Lofts</t>
  </si>
  <si>
    <t>619 at Old Stone Bridge Crossings, LP</t>
  </si>
  <si>
    <t>Prairiebrooke Townhomes</t>
  </si>
  <si>
    <t>Prairiebrooke Townhomes Owner, LP</t>
  </si>
  <si>
    <t>Southern Blvd Development (New)</t>
  </si>
  <si>
    <t>Fremont Family Apartments</t>
  </si>
  <si>
    <t>Allied 34320 Fremont, L.P.</t>
  </si>
  <si>
    <t>Silicon Valley Bank SIF IV</t>
  </si>
  <si>
    <t>Shirley Chisholm Village</t>
  </si>
  <si>
    <t>MP Francis Scott Key 2 Associates LP</t>
  </si>
  <si>
    <t>Bethany Senior Homes</t>
  </si>
  <si>
    <t>Bethany MH LLC</t>
  </si>
  <si>
    <t>Sterling National Bank SIF - 75%,Cathay SIF IV - 25%</t>
  </si>
  <si>
    <t>Norwalk Veterans Housing</t>
  </si>
  <si>
    <t>Mercy Housing California 98, LP</t>
  </si>
  <si>
    <t>Nugent Square Apartments</t>
  </si>
  <si>
    <t>Nugent Square Partners II, L.P.</t>
  </si>
  <si>
    <t>CVDH LP</t>
  </si>
  <si>
    <t>Fund Name</t>
  </si>
  <si>
    <t>FOR THE YEAR ENDED DECEMBER 31, 2023</t>
  </si>
  <si>
    <t>*** If you encounter differences or have questions when preparing the Partnership audit, please contact Dustin Davis at ddavis@nefinc.org ***</t>
  </si>
  <si>
    <t>Fourteen Forty Nine Senior Estates, LP</t>
  </si>
  <si>
    <t>530 Rose Limited Dividend Housing Association Limited Partnership</t>
  </si>
  <si>
    <t>Franklin LP</t>
  </si>
  <si>
    <t>MHNW 21 Angle Lake Family LLLP</t>
  </si>
  <si>
    <t>AR Preservation LP</t>
  </si>
  <si>
    <t>Baird Road Development LLC</t>
  </si>
  <si>
    <t>Barnard Park Housing LP</t>
  </si>
  <si>
    <t>Bitterroot Valley Apartments, LP</t>
  </si>
  <si>
    <t>Brentwood Commons, L.P.</t>
  </si>
  <si>
    <t>Bronzeville Estates LLC</t>
  </si>
  <si>
    <t>Brookville Gardens Group, LP</t>
  </si>
  <si>
    <t>Brownsville Crossing Owner LLC</t>
  </si>
  <si>
    <t>CPT Burt Apartments 23 LLC</t>
  </si>
  <si>
    <t>Bushwick Alliance LLC</t>
  </si>
  <si>
    <t>CCA Apartments LLC</t>
  </si>
  <si>
    <t>Captiva Cove III Associates, Ltd.</t>
  </si>
  <si>
    <t>Cartwright Family Apartments, LP</t>
  </si>
  <si>
    <t>Casa Aliento LP</t>
  </si>
  <si>
    <t>Century View Apartments, LLLP</t>
  </si>
  <si>
    <t>Clinton Heights, LP</t>
  </si>
  <si>
    <t>Copley Chambers II &amp; III LLC</t>
  </si>
  <si>
    <t>Cornerstone-Mills Partners, LP</t>
  </si>
  <si>
    <t>Courtlandt Manor Views LLC</t>
  </si>
  <si>
    <t>Creekside Commons, LLLP</t>
  </si>
  <si>
    <t>Cycle House Owners LLC</t>
  </si>
  <si>
    <t>Dauner Haus 2023 Limited Dividend Housing Association, LLC</t>
  </si>
  <si>
    <t>EDEN COURT SENIOR HOUSING LIMITED PARTNERSHIP</t>
  </si>
  <si>
    <t>ELCFA LLC</t>
  </si>
  <si>
    <t>EHDG New Horizons Associates, LP</t>
  </si>
  <si>
    <t>Encuentro Square II LP</t>
  </si>
  <si>
    <t>Encuentro Square I LP</t>
  </si>
  <si>
    <t>Fischer Senior Apartments, L.P.</t>
  </si>
  <si>
    <t>Fulham Terrace, Ltd.</t>
  </si>
  <si>
    <t>Gateway Oak Cliff, LP</t>
  </si>
  <si>
    <t>Gateway Valley Limited Partnership</t>
  </si>
  <si>
    <t>Grant TPT LLC</t>
  </si>
  <si>
    <t>Greenwood Senior Living 2021 LP</t>
  </si>
  <si>
    <t>Highland Manor 4 Residences LLLP</t>
  </si>
  <si>
    <t>Island Parkside LLC</t>
  </si>
  <si>
    <t>Jackson Court, LLLP</t>
  </si>
  <si>
    <t>Jefferson Square 2023 Limited Dividend Housing Association, LLC</t>
  </si>
  <si>
    <t>Kaloko Heights Affordable Housing LLLP</t>
  </si>
  <si>
    <t>La Vista De Lopez LP</t>
  </si>
  <si>
    <t>Laurel Depot, LLLP</t>
  </si>
  <si>
    <t>Laurel at the Woodlands LP</t>
  </si>
  <si>
    <t>Lincoln Senior Housing LLLP</t>
  </si>
  <si>
    <t>MacArthur B, LP</t>
  </si>
  <si>
    <t>MACH 1 LIMITED DIVIDEND HOUSING ASSOCIATION, LLC</t>
  </si>
  <si>
    <t>MPP Rehabilitation, LLC</t>
  </si>
  <si>
    <t>Mississippi View Housing Partners, LP</t>
  </si>
  <si>
    <t>North MLK Development LLLP</t>
  </si>
  <si>
    <t>DePaul Crane Street, L.P.</t>
  </si>
  <si>
    <t>MRM Unified Campus, LLLP</t>
  </si>
  <si>
    <t>S 13th &amp; I Street LLLP</t>
  </si>
  <si>
    <t>NHH Gray, LLC</t>
  </si>
  <si>
    <t>NHH Berry, LLC</t>
  </si>
  <si>
    <t>Oak Bluff Senior Housing Limited Partnership</t>
  </si>
  <si>
    <t>Oak Manor Apartments LP</t>
  </si>
  <si>
    <t>Talmage Oakland Limited Partnership</t>
  </si>
  <si>
    <t>Sadler Circle Senior Apartments LLC</t>
  </si>
  <si>
    <t>Osborn Pointe LP</t>
  </si>
  <si>
    <t>CH Veterans LLC</t>
  </si>
  <si>
    <t>Pacific Apartments LLC</t>
  </si>
  <si>
    <t>Parcel 9 Phase 1-4 LLC</t>
  </si>
  <si>
    <t>Parcel 9 Phase 1-9 LLC</t>
  </si>
  <si>
    <t>Pinyon Apartments, L.P.</t>
  </si>
  <si>
    <t>Pioneer Village, LLLP</t>
  </si>
  <si>
    <t>2309 Plymouth Ave N Limited Partnership</t>
  </si>
  <si>
    <t>Prairie Ridge 4 LLLP</t>
  </si>
  <si>
    <t>Princeton Trail Affordable, LLC</t>
  </si>
  <si>
    <t>503 East nine Mile LDHA LP</t>
  </si>
  <si>
    <t>Ridgewood Vista 2023 Limited Dividend Housing Association, LLC</t>
  </si>
  <si>
    <t>Ruby Street, L.P.</t>
  </si>
  <si>
    <t>1900 South, LLC</t>
  </si>
  <si>
    <t>San Martin 2020 LP</t>
  </si>
  <si>
    <t>Sherman Forbes Housing Partners, LP</t>
  </si>
  <si>
    <t>Smith Ranch Apartments, LLC</t>
  </si>
  <si>
    <t>South Park Preservation, LP</t>
  </si>
  <si>
    <t>Stone Pine Meadow Two LP</t>
  </si>
  <si>
    <t>Dodge County HA Juneau LLC</t>
  </si>
  <si>
    <t>Tapestry Apartments, LLLP</t>
  </si>
  <si>
    <t>Tejas Cove Senior Housing Limited Partnership</t>
  </si>
  <si>
    <t>The Anchor at Mariners Inn Limited Dividend Housing Association Limited Partnership</t>
  </si>
  <si>
    <t>The Anchor at Mariners Inn 4
Limited Dividend Housing
Association Limited Partnership</t>
  </si>
  <si>
    <t>Courtney Senior Housing LP</t>
  </si>
  <si>
    <t>IndiBuild Fruita LLLP</t>
  </si>
  <si>
    <t>223 Yesler LLLP</t>
  </si>
  <si>
    <t>The Grove at Veridian LDHA LP</t>
  </si>
  <si>
    <t>The Millrace District, L.P.</t>
  </si>
  <si>
    <t>The Peterboro Arms Limited Dividend Housing Association Limited Partnership</t>
  </si>
  <si>
    <t>AGC RBJ II, LLC</t>
  </si>
  <si>
    <t>Third Thyme, L.P.</t>
  </si>
  <si>
    <t>Timber Ridge Apartments, LP</t>
  </si>
  <si>
    <t>Treehouse Limited Partnership</t>
  </si>
  <si>
    <t>University Gardens-Whitewater, LLC</t>
  </si>
  <si>
    <t>GS Valhalla, LP</t>
  </si>
  <si>
    <t>Vandalia Point, LLC</t>
  </si>
  <si>
    <t>Victory Vistas, LLC</t>
  </si>
  <si>
    <t>Ability VNA, LLC</t>
  </si>
  <si>
    <t>Socorro Vista LLLP</t>
  </si>
  <si>
    <t>Wellington at Madison LLC</t>
  </si>
  <si>
    <t>WHHC Renaissance &amp; Redevelopment LLC</t>
  </si>
  <si>
    <t>West House II Realty LP</t>
  </si>
  <si>
    <t>Westview Lofts II Limited Partnership</t>
  </si>
  <si>
    <t>Worthington Point Apartments LP</t>
  </si>
  <si>
    <t>HEF XVIII</t>
  </si>
  <si>
    <t>NEF 2023</t>
  </si>
  <si>
    <t>NEF 2020 - 67%,NEF 2023 - 33%</t>
  </si>
  <si>
    <t>MPEG Opportunity Housing Fund</t>
  </si>
  <si>
    <t>EMDF Fund</t>
  </si>
  <si>
    <t>BOACHIF XVII</t>
  </si>
  <si>
    <t>MPEG Community AHF</t>
  </si>
  <si>
    <t>NEF 2022 - 59%,NEF 2023 - 41%</t>
  </si>
  <si>
    <t>NEF 2023 Series II</t>
  </si>
  <si>
    <t>Cathay SIF IV - 6%,HEF XVII - 94%</t>
  </si>
  <si>
    <t>NEF 2022 - 51%,NEF 2023 - 49%</t>
  </si>
  <si>
    <t>NEF 2020 Series II - 5%,HEF XVII - 47%,HEF XVIII - 20%,Bank of Hawaii Shared - 29%</t>
  </si>
  <si>
    <t>NEF 2023 Series II - 60%,NEF Support Corp. - 40%</t>
  </si>
  <si>
    <t>CEF 2022 - 66%,CEF 2023 - 35%</t>
  </si>
  <si>
    <t>NEF 2023 Series II - 91%,NEF Support Corp. - 10%</t>
  </si>
  <si>
    <t>NEF 2020 Series II - 23%,CEF 2020 - 35%,CEF 2021 - 43%</t>
  </si>
  <si>
    <t>JPMorgan 2023</t>
  </si>
  <si>
    <t>HEF XVII - 46%,HEF XVIII - 55%</t>
  </si>
  <si>
    <t>Cathay V - 5%,NEF Support Corp. - 95%</t>
  </si>
  <si>
    <t>SVB Coastal Fund</t>
  </si>
  <si>
    <t>Cathay SIF IV - 7%,HEF XVIII - 93%</t>
  </si>
  <si>
    <t>NEF 2022 - 67%,Cathay SIF IV - 7%,2019 Texas Regional - 9%,HEF XVIII - 18%</t>
  </si>
  <si>
    <t>Cathay SIF IV - 11%,Cathay V - 11%,HEF XVIII - 20%,NEF Support Corp. - 58%</t>
  </si>
  <si>
    <t>Northeast Fund 2023</t>
  </si>
  <si>
    <t>MPEG FI Housing</t>
  </si>
  <si>
    <t>SVB Coastal Fund - 20%,CEF 2023 - 80%</t>
  </si>
  <si>
    <t>CEF 2023</t>
  </si>
  <si>
    <t>Silicon Valley Bank SIF IV - 78%,SVB Coastal Fund - 22%</t>
  </si>
  <si>
    <t>Cathay V - 10%,NEF 2022 - 85%,Cathay SIF IV - 5%</t>
  </si>
  <si>
    <t>Bank OZK Shared</t>
  </si>
  <si>
    <t>Cathay SIF III - 9%,Cathay SIF IV - 7%,HEF XV - 68%,HEF XVI - 17%</t>
  </si>
  <si>
    <t>NEF 2023 - 78%,NEF 2022 - 22%</t>
  </si>
  <si>
    <t>Cathay SIF IV - 25%,CEF 2023 - 75%</t>
  </si>
  <si>
    <t>NEF 2021 - 77%,NEF 2019 - 23%</t>
  </si>
  <si>
    <t>Cathay V - 28%,Webster LIHTC Fund I - 72%</t>
  </si>
  <si>
    <t>HEF XVII - 60%,HEF XVIII - 40%</t>
  </si>
  <si>
    <t>Stacey Netz</t>
  </si>
  <si>
    <t>Camila Fernandez</t>
  </si>
  <si>
    <t>Hong Nguyen</t>
  </si>
  <si>
    <t>Lisa Stephens</t>
  </si>
  <si>
    <t>TT</t>
  </si>
  <si>
    <t>1449 Senior Estates</t>
  </si>
  <si>
    <t>530 S Rose</t>
  </si>
  <si>
    <t>Agra</t>
  </si>
  <si>
    <t>Angle Lake</t>
  </si>
  <si>
    <t>Autumn Ridge</t>
  </si>
  <si>
    <t>Baird Road Senior Apartments</t>
  </si>
  <si>
    <t>Barnard Park Villas</t>
  </si>
  <si>
    <t>Bitterroot Valley Apartments</t>
  </si>
  <si>
    <t>Brentwood Commons</t>
  </si>
  <si>
    <t>Bronzeville Scattered Site</t>
  </si>
  <si>
    <t>Brookshire Phase II Work Force Housing aka the Alden</t>
  </si>
  <si>
    <t>Brookville Gardens</t>
  </si>
  <si>
    <t>Brownsville Crossing</t>
  </si>
  <si>
    <t>Burt Street &amp; Central Park Tower</t>
  </si>
  <si>
    <t>Bushwick Alliance</t>
  </si>
  <si>
    <t>Calvary Center Apartments</t>
  </si>
  <si>
    <t>Captiva Cove III</t>
  </si>
  <si>
    <t>Cartwright Family</t>
  </si>
  <si>
    <t>Casa Aliento</t>
  </si>
  <si>
    <t>Century View Apartments</t>
  </si>
  <si>
    <t>Clinton</t>
  </si>
  <si>
    <t>Copley Chambers II and III</t>
  </si>
  <si>
    <t>Cornerstone II Apartments</t>
  </si>
  <si>
    <t>Courtlandt Manor</t>
  </si>
  <si>
    <t>Creekside Commons</t>
  </si>
  <si>
    <t>Cycle House</t>
  </si>
  <si>
    <t>Dauner Haus IV</t>
  </si>
  <si>
    <t>Eden Court</t>
  </si>
  <si>
    <t>Edmonds Lutheran Church Field</t>
  </si>
  <si>
    <t>EHDG New Horizons</t>
  </si>
  <si>
    <t>Encuentro Square 4%</t>
  </si>
  <si>
    <t>Encuentro Square 9%</t>
  </si>
  <si>
    <t>Fischer Senior Apartments</t>
  </si>
  <si>
    <t>Fulham Terrace</t>
  </si>
  <si>
    <t>Gateway Oak Cliff</t>
  </si>
  <si>
    <t>Gateway Village Valley Manor</t>
  </si>
  <si>
    <t>Grant TPT</t>
  </si>
  <si>
    <t>Greenwood Senior</t>
  </si>
  <si>
    <t>Highland Manor Residences</t>
  </si>
  <si>
    <t>Island Parkside Phase I</t>
  </si>
  <si>
    <t>Jackson Court</t>
  </si>
  <si>
    <t>Jefferson Park (5150)</t>
  </si>
  <si>
    <t>Jefferson Square</t>
  </si>
  <si>
    <t>Kaloko Heights</t>
  </si>
  <si>
    <t>La Vista Lopez</t>
  </si>
  <si>
    <t>Laurel Depot</t>
  </si>
  <si>
    <t>Lees Lane</t>
  </si>
  <si>
    <t>Lincoln District Phase 1</t>
  </si>
  <si>
    <t>MacArthur Field- Phase B</t>
  </si>
  <si>
    <t>MACH</t>
  </si>
  <si>
    <t>Madison Park Place</t>
  </si>
  <si>
    <t>Metropolitan Apartments(Roots) (Maria Elena Sifuentes)</t>
  </si>
  <si>
    <t>Mississippi View Apartments</t>
  </si>
  <si>
    <t>MLK Mixed-Use Affordable Housing and Early Learning Center</t>
  </si>
  <si>
    <t>Mosaic Apartments</t>
  </si>
  <si>
    <t>MRM Unified Campus</t>
  </si>
  <si>
    <t>New Life Housing</t>
  </si>
  <si>
    <t>NHH - Gray</t>
  </si>
  <si>
    <t>NHH Berry</t>
  </si>
  <si>
    <t>Oak Bluff</t>
  </si>
  <si>
    <t>Oak Manor</t>
  </si>
  <si>
    <t>Oakland-Talmage</t>
  </si>
  <si>
    <t>Oaklawn Place</t>
  </si>
  <si>
    <t>Osborn Pointe</t>
  </si>
  <si>
    <t>Otto Veterans Square</t>
  </si>
  <si>
    <t>Pacific Hotel Resyndication</t>
  </si>
  <si>
    <t>Parcel 9 (West Building) 4%</t>
  </si>
  <si>
    <t>Parcel 9 (West Building) 9%</t>
  </si>
  <si>
    <t>Pinyon Apartments</t>
  </si>
  <si>
    <t>Pioneer Village</t>
  </si>
  <si>
    <t>Placita Delores Huerta (fka Coachella Apartments)</t>
  </si>
  <si>
    <t>Plymouth Avenue Apartments</t>
  </si>
  <si>
    <t>Prairie Ridge Residences - 4</t>
  </si>
  <si>
    <t>Princeton Trail</t>
  </si>
  <si>
    <t>Raymond E. Shepherd House</t>
  </si>
  <si>
    <t>Ridgewood Vista</t>
  </si>
  <si>
    <t>Ruby Street Apartments</t>
  </si>
  <si>
    <t>Ruby Vista</t>
  </si>
  <si>
    <t>San Martin de Porres Rehab</t>
  </si>
  <si>
    <t>Sherman Forbes Housing</t>
  </si>
  <si>
    <t>Smith Ranch Apartments</t>
  </si>
  <si>
    <t>South Park Plaza</t>
  </si>
  <si>
    <t>Sunset View</t>
  </si>
  <si>
    <t>Tapestry Apartments</t>
  </si>
  <si>
    <t>Tejas Cove</t>
  </si>
  <si>
    <t>The Anchor at Mariners Inn</t>
  </si>
  <si>
    <t>The Anchor at Mariners Inn 4%</t>
  </si>
  <si>
    <t>The Courtney</t>
  </si>
  <si>
    <t>The Fruita Mews</t>
  </si>
  <si>
    <t>The Frye Apartments</t>
  </si>
  <si>
    <t>The Grove At Veridian</t>
  </si>
  <si>
    <t>The Millrace District</t>
  </si>
  <si>
    <t>The Rebekah</t>
  </si>
  <si>
    <t>Third Thyme</t>
  </si>
  <si>
    <t>Timber Ridge Apartments</t>
  </si>
  <si>
    <t>Treehouse</t>
  </si>
  <si>
    <t>Twelfth and Spruce (aka Bertha Pitts Campbell)</t>
  </si>
  <si>
    <t>University Gardens</t>
  </si>
  <si>
    <t>Valhalla Townhomes</t>
  </si>
  <si>
    <t>Vandalia Point</t>
  </si>
  <si>
    <t>Victory Vistas</t>
  </si>
  <si>
    <t>Villages of New Augustine</t>
  </si>
  <si>
    <t>Vista de Socorro</t>
  </si>
  <si>
    <t>Wellington at Madison</t>
  </si>
  <si>
    <t>West Harlem Housing Cluster</t>
  </si>
  <si>
    <t>West House II</t>
  </si>
  <si>
    <t>Westview Lofts II</t>
  </si>
  <si>
    <t>Worthington Point Apartments</t>
  </si>
  <si>
    <t>Project Name</t>
  </si>
  <si>
    <t>Balance at 01/01/2023</t>
  </si>
  <si>
    <t>2023 Adjustments</t>
  </si>
  <si>
    <t>Balance at 12/31/2023</t>
  </si>
  <si>
    <t>Column1</t>
  </si>
  <si>
    <t>PLEASE NOTE: IF THE OPERATING PARTNERSHIP IS NOT LISTED ON THIS REPORT, IT MEANS THE BEGINNING BALANCE WAS ZERO ($0) AT 1/1/2023 AND THEREFORE, THERE WAS NO ACTIVITY IN 2023</t>
  </si>
  <si>
    <t>2023 
Payments</t>
  </si>
  <si>
    <t>Sponsor</t>
  </si>
  <si>
    <t>PATH Ventures</t>
  </si>
  <si>
    <t>Mercy Housing California</t>
  </si>
  <si>
    <t>Northern Lights Development Corporation</t>
  </si>
  <si>
    <t>Lemor Realty Corporation</t>
  </si>
  <si>
    <t>Lock 7 Development LLC</t>
  </si>
  <si>
    <t>Columbia Residential</t>
  </si>
  <si>
    <t>Montrose Center</t>
  </si>
  <si>
    <t>Chicanos Por La Causa, Inc.</t>
  </si>
  <si>
    <t>Affordable Housing Access, Inc.</t>
  </si>
  <si>
    <t>Alliance Housing Incorporated</t>
  </si>
  <si>
    <t>Eden Housing, Inc.</t>
  </si>
  <si>
    <t>EAH, Inc.</t>
  </si>
  <si>
    <t>PS Equities</t>
  </si>
  <si>
    <t>Mercy Housing, Inc.</t>
  </si>
  <si>
    <t>Coalition for Responsible Community Development</t>
  </si>
  <si>
    <t>Schafer Richardson</t>
  </si>
  <si>
    <t>W.O.R.K.S.</t>
  </si>
  <si>
    <t>Full Circle Communities, Inc.</t>
  </si>
  <si>
    <t>Wellington Management, Inc.</t>
  </si>
  <si>
    <t>Jamboree Housing Corporation</t>
  </si>
  <si>
    <t>Gorman and Company, Inc.</t>
  </si>
  <si>
    <t>C and C Development Co., LLC</t>
  </si>
  <si>
    <t>RS Eden</t>
  </si>
  <si>
    <t>Monterey County Housing Authority Development Corporation-HDC</t>
  </si>
  <si>
    <t>Embrace Living Communities</t>
  </si>
  <si>
    <t>Mercy Housing Northwest (WA ID) (aka Intercommunity Mercy)</t>
  </si>
  <si>
    <t>MHT Housing, Inc.</t>
  </si>
  <si>
    <t>DMA Development Company, LLC</t>
  </si>
  <si>
    <t>Abyssinian Development Corp.</t>
  </si>
  <si>
    <t>Scott Canel and Associates</t>
  </si>
  <si>
    <t>Gardner Capital Affordable Development, Inc.</t>
  </si>
  <si>
    <t>MidPen Housing Corp. (fka Mid Pennisula Housing Coalition)</t>
  </si>
  <si>
    <t>PathStone</t>
  </si>
  <si>
    <t>Thomas Safran and Associates</t>
  </si>
  <si>
    <t>Bear Development, LLC</t>
  </si>
  <si>
    <t>BGC Advantage, Inc.</t>
  </si>
  <si>
    <t>Garcia Building Management Corp.</t>
  </si>
  <si>
    <t>National Church Residences</t>
  </si>
  <si>
    <t>KCG Companies</t>
  </si>
  <si>
    <t>So Others Might Eat (SOME)</t>
  </si>
  <si>
    <t>Wendover Housing Partners</t>
  </si>
  <si>
    <t>Bridge Housing Corporation</t>
  </si>
  <si>
    <t>Lemle &amp; Wolff Development Co.</t>
  </si>
  <si>
    <t>Satellite AHA Development, Inc.</t>
  </si>
  <si>
    <t>RiseBoro (formerly Ridgewood Buschwick Senior Citizen's Council)</t>
  </si>
  <si>
    <t>Beulah HDFC, Inc.</t>
  </si>
  <si>
    <t>Beacon Interfaith Housing Collaborative</t>
  </si>
  <si>
    <t>Summit Housing Group, Inc.</t>
  </si>
  <si>
    <t>Banana Kelly Community Improvement Association, Inc.</t>
  </si>
  <si>
    <t>Direct Building Management</t>
  </si>
  <si>
    <t>Community Assisted Tenant Controlled Housing Inc (CATCH)</t>
  </si>
  <si>
    <t>Bridge Meadows</t>
  </si>
  <si>
    <t>Maures Development Group</t>
  </si>
  <si>
    <t>Workforce Housing Advisors</t>
  </si>
  <si>
    <t>Laurel Street Residential</t>
  </si>
  <si>
    <t>Jamsy, LLC</t>
  </si>
  <si>
    <t>Triangle Development</t>
  </si>
  <si>
    <t>Alembic</t>
  </si>
  <si>
    <t>Bridge Street Development Corp. (BSDC)</t>
  </si>
  <si>
    <t>Edgemark Development, LLC</t>
  </si>
  <si>
    <t>Calvary Community Services, Inc.</t>
  </si>
  <si>
    <t>Kilday Operating, LLC</t>
  </si>
  <si>
    <t>Pacific Crest Affordable Housing, LLC</t>
  </si>
  <si>
    <t>Bethel Development, Inc.</t>
  </si>
  <si>
    <t>The Cornerstone Group</t>
  </si>
  <si>
    <t>Burbank Housing Development Corporation</t>
  </si>
  <si>
    <t>Community Development Partners, Inc.</t>
  </si>
  <si>
    <t>The Resurrection Project</t>
  </si>
  <si>
    <t>CDC Brownsville</t>
  </si>
  <si>
    <t>Nos Quedamos</t>
  </si>
  <si>
    <t>Gardner Batt. LLC</t>
  </si>
  <si>
    <t>CR Builders</t>
  </si>
  <si>
    <t>Shiprock Community Development Corporation (NM)</t>
  </si>
  <si>
    <t>Brooklyn Neighborhood HDFC (fka Metropolitan Houses HDFC)</t>
  </si>
  <si>
    <t>Churchill Senior Residential, LLC</t>
  </si>
  <si>
    <t>Housing Authority of Fresno County</t>
  </si>
  <si>
    <t>Orlando Housing Authority</t>
  </si>
  <si>
    <t>Steele Properties III, LLC</t>
  </si>
  <si>
    <t>Gulf Coast Housing Partnership, Inc.</t>
  </si>
  <si>
    <t>Concern for Independent Living, Inc.</t>
  </si>
  <si>
    <t>Marathon Development</t>
  </si>
  <si>
    <t>Cornerstone Associates LLC</t>
  </si>
  <si>
    <t>Infinite Horizons, LLC</t>
  </si>
  <si>
    <t>Housing Solutions, LLC</t>
  </si>
  <si>
    <t>Community Housing Improvement Program</t>
  </si>
  <si>
    <t>Housing Trust Group, LLC</t>
  </si>
  <si>
    <t>RSE Management LLC</t>
  </si>
  <si>
    <t>Alan Ives Construction (LOCATION: CHICAGO, IL)</t>
  </si>
  <si>
    <t>Crown Heights Jewish Community Council Inc.</t>
  </si>
  <si>
    <t>Urban Green LLC</t>
  </si>
  <si>
    <t>New Hope Housing, Inc.</t>
  </si>
  <si>
    <t>Communities First, Inc.</t>
  </si>
  <si>
    <t>West Harlem Group Assistance, Inc.(WHGA)</t>
  </si>
  <si>
    <t>Neighborhood Housing Services Oklahoma</t>
  </si>
  <si>
    <t>EHD Corporation</t>
  </si>
  <si>
    <t>Procida</t>
  </si>
  <si>
    <t>Affordable Housing Solutions, Inc.</t>
  </si>
  <si>
    <t>DWR Development Group, LLC</t>
  </si>
  <si>
    <t>Housing Hope</t>
  </si>
  <si>
    <t>Newbury Development Co.</t>
  </si>
  <si>
    <t>N.Y. Residential Property Works Inc.</t>
  </si>
  <si>
    <t>Black Veterans for Social Justice, Inc.</t>
  </si>
  <si>
    <t>Housing Authority of the City of San Buenaventura</t>
  </si>
  <si>
    <t>UPHoldings</t>
  </si>
  <si>
    <t>Bickerdike Redevelopment Corporation</t>
  </si>
  <si>
    <t>Evergreen Real Estate Group</t>
  </si>
  <si>
    <t>Genesis Companies, LLC</t>
  </si>
  <si>
    <t>Housing Authority of the City of Walla Walla</t>
  </si>
  <si>
    <t>NeighborWorks New Horizons/Mut Hsng of S Centr CT</t>
  </si>
  <si>
    <t>Church Community Housing Corporation (RI)</t>
  </si>
  <si>
    <t>West Side Federation for Senior and Supportive Housing</t>
  </si>
  <si>
    <t>ACTION-Housing, Inc.</t>
  </si>
  <si>
    <t>Hollywood Community Housing Corporation</t>
  </si>
  <si>
    <t>Carefree Development, LLC</t>
  </si>
  <si>
    <t>DDM Development &amp; Services</t>
  </si>
  <si>
    <t>City of Phoenix Housing Department</t>
  </si>
  <si>
    <t>Vecino Bond Group</t>
  </si>
  <si>
    <t>Allied Housing Inc.</t>
  </si>
  <si>
    <t>Housing Authority of the City of Yakima</t>
  </si>
  <si>
    <t>Home Leasing, LLC</t>
  </si>
  <si>
    <t>William R. Lucas, Inc.</t>
  </si>
  <si>
    <t>Carleton Companies</t>
  </si>
  <si>
    <t>Phase Piggy Back, Inc.</t>
  </si>
  <si>
    <t>JF Capital, LLC</t>
  </si>
  <si>
    <t>Community Development Partners (NB-CA)</t>
  </si>
  <si>
    <t>Cesar Chavez Foundation</t>
  </si>
  <si>
    <t>JGV, Inc.</t>
  </si>
  <si>
    <t>Sandra Erickson Real Estate, Inc. (SERE)</t>
  </si>
  <si>
    <t>Peoples' Self-Help Housing Corporation</t>
  </si>
  <si>
    <t>3D Development Group, LLC (NY)</t>
  </si>
  <si>
    <t>Housing Authority of San Luis Obispo</t>
  </si>
  <si>
    <t>Christian County Development Corporation</t>
  </si>
  <si>
    <t>Avalon Housing, Inc. (MI)</t>
  </si>
  <si>
    <t>Echo Enterprises, LLC</t>
  </si>
  <si>
    <t>Downtown Emergency Service Center</t>
  </si>
  <si>
    <t>Austin Travis County Integral Care</t>
  </si>
  <si>
    <t>Abbey Road, Inc.</t>
  </si>
  <si>
    <t>Lawrence Community Works</t>
  </si>
  <si>
    <t>Brooklyn Neighborhood Improvement Association</t>
  </si>
  <si>
    <t>GL Development, LLC</t>
  </si>
  <si>
    <t>A&amp;A Construction</t>
  </si>
  <si>
    <t>The Jeremiah Program</t>
  </si>
  <si>
    <t>Omni Development Corporation</t>
  </si>
  <si>
    <t>Satellite Affordable Housing Associates</t>
  </si>
  <si>
    <t>Juliette Fowler Communities</t>
  </si>
  <si>
    <t>Hawaii Island Community Development Corporation</t>
  </si>
  <si>
    <t>Safeway Construction Company, Inc.</t>
  </si>
  <si>
    <t>Movin' Out, Inc.</t>
  </si>
  <si>
    <t>A New Leaf, Inc. (ANL-fka Prehab of Arizona, Inc.)</t>
  </si>
  <si>
    <t>Hispanos Unidos de Buffalo, Inc. (HUB)</t>
  </si>
  <si>
    <t>Guadalupe Community Development Corporation, Inc</t>
  </si>
  <si>
    <t>Laborer's Home Development Corporation</t>
  </si>
  <si>
    <t>Native American Connections, Inc.</t>
  </si>
  <si>
    <t>Hispanic Housing Development Corporation</t>
  </si>
  <si>
    <t>Housing Authority of the City of Asheville</t>
  </si>
  <si>
    <t>LDG Development</t>
  </si>
  <si>
    <t>FSA Development LLC</t>
  </si>
  <si>
    <t>The Low Income Housing Institute (LIHI)</t>
  </si>
  <si>
    <t>South Side United Housing Development Fund Corp.</t>
  </si>
  <si>
    <t>Community League of The Heights</t>
  </si>
  <si>
    <t>The Core Companies</t>
  </si>
  <si>
    <t>Urban Strategies, Inc.</t>
  </si>
  <si>
    <t>Dwelling Place of Grand Rapids, Inc.</t>
  </si>
  <si>
    <t>Lincoln Avenue Capital, LLC</t>
  </si>
  <si>
    <t>Women's Community Revitalization Project</t>
  </si>
  <si>
    <t>Coachella Valley Housing Coalition</t>
  </si>
  <si>
    <t>Catholic Charities Housing Services - Diocese of Yakima</t>
  </si>
  <si>
    <t>Project for Pride in Living, Inc.</t>
  </si>
  <si>
    <t>Holos Communities</t>
  </si>
  <si>
    <t>Celadon Holdings</t>
  </si>
  <si>
    <t>Mutual Housing Association of New York (MHANY) Management Inc.</t>
  </si>
  <si>
    <t>Mi Casa Inc</t>
  </si>
  <si>
    <t>The Neighborhood Developers, Inc</t>
  </si>
  <si>
    <t>Vitus Group</t>
  </si>
  <si>
    <t>The Caleb Foundation, Inc.</t>
  </si>
  <si>
    <t>Community Housing Opportunities Corporation (CA)</t>
  </si>
  <si>
    <t>Rajoy Management Inc.</t>
  </si>
  <si>
    <t>DePaul Properties, Inc.</t>
  </si>
  <si>
    <t>Housing Visions Consultants, Inc.</t>
  </si>
  <si>
    <t>Montana Rescue Mission</t>
  </si>
  <si>
    <t>Alamo Community Group</t>
  </si>
  <si>
    <t>Commonwealth Development Corporation</t>
  </si>
  <si>
    <t>Amsterdam Housing Authority</t>
  </si>
  <si>
    <t>The Community Builders, Inc. (TCB)</t>
  </si>
  <si>
    <t>Shiloh Baptist Church</t>
  </si>
  <si>
    <t>South Bronx Overall Economic Development Corporation (SoBRO)</t>
  </si>
  <si>
    <t>East New York Urban Youth Corps Housing Development Fund Corp</t>
  </si>
  <si>
    <t>Excelerate Housing Group</t>
  </si>
  <si>
    <t>Our Coastal Village</t>
  </si>
  <si>
    <t>Trellis Co.</t>
  </si>
  <si>
    <t>Resource Sadler Senior LLC</t>
  </si>
  <si>
    <t>Northwest Housing Alternatives, Inc. (NHA)</t>
  </si>
  <si>
    <t>Housing Authority of Cook County</t>
  </si>
  <si>
    <t>Atlantic Housing Partners (FL)</t>
  </si>
  <si>
    <t>Plymouth Housing Group</t>
  </si>
  <si>
    <t>Self Help Enterprises (CA)</t>
  </si>
  <si>
    <t>TWG Development, LLC</t>
  </si>
  <si>
    <t>Big Island Housing Foundation</t>
  </si>
  <si>
    <t>Pennrose Properties, LLC</t>
  </si>
  <si>
    <t>Neighborhood Rejuvenation Partners</t>
  </si>
  <si>
    <t>Central States Development, LLC</t>
  </si>
  <si>
    <t>Manhattan Valley Development Corporation</t>
  </si>
  <si>
    <t>Wallick-Hendy Development Company, LLC</t>
  </si>
  <si>
    <t>PATH (fka People Assisting the Homeless)</t>
  </si>
  <si>
    <t>Austin Affordable Housing Corporation</t>
  </si>
  <si>
    <t>Housing Authority of the County of Umatilla</t>
  </si>
  <si>
    <t>Windsor Development Group, Inc</t>
  </si>
  <si>
    <t>Housing Authority of Texarkana Texas (HATT)</t>
  </si>
  <si>
    <t>Lower East Side Peoples Mutual Housing Association, Inc.</t>
  </si>
  <si>
    <t>Volunteers of America National Services</t>
  </si>
  <si>
    <t>Womens Opportunity Realty Corporation</t>
  </si>
  <si>
    <t>PK Housing LLC</t>
  </si>
  <si>
    <t>Turnstone Development Corporation</t>
  </si>
  <si>
    <t>Matrix Development</t>
  </si>
  <si>
    <t>Spanish Speaking Unity Council of Alameda County</t>
  </si>
  <si>
    <t>Arlington Partnership for Affordable Housing, Inc.</t>
  </si>
  <si>
    <t>Oikos Development Corporation</t>
  </si>
  <si>
    <t>JAS Group Enterprise, Inc.</t>
  </si>
  <si>
    <t>Promesa HDFC</t>
  </si>
  <si>
    <t>Los Angeles Family Housing Corporation (LAHC)</t>
  </si>
  <si>
    <t>Sacramento Housing Authority Repositioning Program Inc.</t>
  </si>
  <si>
    <t>Hispanic Association of Contractors &amp; Enterprises Inc (HACE)</t>
  </si>
  <si>
    <t>Community Corporation of Santa Monica (CA)</t>
  </si>
  <si>
    <t>Colorado Coalition for the Homeless</t>
  </si>
  <si>
    <t>Ville Platte Housing Authority (LA)</t>
  </si>
  <si>
    <t>Nevada H.A.N.D., Inc.</t>
  </si>
  <si>
    <t>Housing Authority of New Haven</t>
  </si>
  <si>
    <t>A Safe Haven Foundation (IL)</t>
  </si>
  <si>
    <t>Venice Community Housing Corporation (VCH)</t>
  </si>
  <si>
    <t>KRS Housing, LLC</t>
  </si>
  <si>
    <t>Metropolitan Area Advisory Comm. of Anti-Poverty</t>
  </si>
  <si>
    <t>Interfaith Housing Development Corporation of Chicago (IHDC)</t>
  </si>
  <si>
    <t>Skid Row Housing Trust (SRHT)</t>
  </si>
  <si>
    <t>General Capital Group</t>
  </si>
  <si>
    <t>Rebuild America</t>
  </si>
  <si>
    <t>Monadnock Development</t>
  </si>
  <si>
    <t>West Nicholas Realty Corp</t>
  </si>
  <si>
    <t>Horning Brothers/ Sunrise Development Corporation</t>
  </si>
  <si>
    <t>Will County Housing Development Corp.</t>
  </si>
  <si>
    <t>Holladay Ventures</t>
  </si>
  <si>
    <t>CommonBond Communities</t>
  </si>
  <si>
    <t>Summit Properties</t>
  </si>
  <si>
    <t>East Los Angeles Community Corporation (ELACC)</t>
  </si>
  <si>
    <t>Fifth Avenue Committee</t>
  </si>
  <si>
    <t>Housing Authority of the County of Dodge, Wisconsin</t>
  </si>
  <si>
    <t>CLDI</t>
  </si>
  <si>
    <t>Cinnaire Solutions</t>
  </si>
  <si>
    <t>Over-the-Rhine Community Housing</t>
  </si>
  <si>
    <t>Brinshore Development, LLC</t>
  </si>
  <si>
    <t>Bellwether Housing (fka Housing Resources Group) (WA)</t>
  </si>
  <si>
    <t>IndiBuild LLC</t>
  </si>
  <si>
    <t>NeighborWorks Blackstone River Valley</t>
  </si>
  <si>
    <t>Englewood Community Development Corporation</t>
  </si>
  <si>
    <t>Coalition on Temporary Shelter</t>
  </si>
  <si>
    <t>West Hollywood Community Housing Corporation</t>
  </si>
  <si>
    <t>Gaudenzia Foundation, Inc.</t>
  </si>
  <si>
    <t>PIRHL</t>
  </si>
  <si>
    <t>Mission Housing, LLC</t>
  </si>
  <si>
    <t>Innovative Property Management &amp; Development Inc.</t>
  </si>
  <si>
    <t>Wisconsin Housing Preservation Corporation</t>
  </si>
  <si>
    <t>GreenShoots Communities LLC</t>
  </si>
  <si>
    <t>Cloudbreak Development, LLC</t>
  </si>
  <si>
    <t>Kingsley + Co.</t>
  </si>
  <si>
    <t>Ability Housing of Northeast Florida, Inc.</t>
  </si>
  <si>
    <t>New Beginnings Housing, LLC</t>
  </si>
  <si>
    <t>JLGP</t>
  </si>
  <si>
    <t>Harlem Congregations for Community Improvement</t>
  </si>
  <si>
    <t>Cohen-Esrey Affordable Partners, LLC</t>
  </si>
  <si>
    <t>Stewardship Properties</t>
  </si>
  <si>
    <t>Global Partners, LLC</t>
  </si>
  <si>
    <t>Lakeview Mental Health Services, Inc.</t>
  </si>
  <si>
    <t>George Gekakis, Inc. (dba GKS Development, Inc.)</t>
  </si>
  <si>
    <t>People United for Sustainable Housing (PUSH) Buffalo</t>
  </si>
  <si>
    <t>Model Group</t>
  </si>
  <si>
    <t>Housing Authority of Southeastern Utah</t>
  </si>
  <si>
    <t>Christian Church Homes of Northern California, Inc. (CCH)</t>
  </si>
  <si>
    <t>Youth Action Program and Homes</t>
  </si>
  <si>
    <t>Transitional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</si>
</sst>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m\/d\/yy"/>
    <numFmt numFmtId="166" formatCode="_(* #,##0_);_(* \(#,##0\);_(* &quot;-&quot;??_);_(@_)"/>
  </numFmts>
  <fonts count="13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0" fontId="2" fillId="0" borderId="0"/>
  </cellStyleXfs>
  <cellXfs count="27">
    <xf numFmtId="0" fontId="0" fillId="0" borderId="0" xfId="0">
      <alignment vertical="top"/>
    </xf>
    <xf numFmtId="0" fontId="5" fillId="0" borderId="0" xfId="0" applyFont="1">
      <alignment vertical="top"/>
    </xf>
    <xf numFmtId="0" fontId="6" fillId="0" borderId="0" xfId="0" applyFont="1" applyFill="1">
      <alignment vertical="top"/>
    </xf>
    <xf numFmtId="43" fontId="6" fillId="0" borderId="0" xfId="1" applyFont="1" applyFill="1">
      <alignment vertical="top"/>
    </xf>
    <xf numFmtId="0" fontId="7" fillId="0" borderId="0" xfId="3" applyFont="1" applyAlignment="1">
      <alignment horizontal="center"/>
    </xf>
    <xf numFmtId="0" fontId="5" fillId="0" borderId="0" xfId="3" applyFont="1"/>
    <xf numFmtId="166" fontId="5" fillId="0" borderId="0" xfId="2" applyNumberFormat="1" applyFont="1" applyFill="1" applyBorder="1"/>
    <xf numFmtId="166" fontId="6" fillId="0" borderId="0" xfId="0" applyNumberFormat="1" applyFont="1">
      <alignment vertical="top"/>
    </xf>
    <xf numFmtId="0" fontId="5" fillId="0" borderId="0" xfId="0" applyFont="1" applyAlignment="1">
      <alignment vertical="top" wrapText="1"/>
    </xf>
    <xf numFmtId="0" fontId="8" fillId="0" borderId="0" xfId="3" applyFont="1" applyAlignment="1">
      <alignment horizontal="center" wrapText="1"/>
    </xf>
    <xf numFmtId="166" fontId="4" fillId="2" borderId="0" xfId="2" quotePrefix="1" applyNumberFormat="1" applyFont="1" applyFill="1" applyBorder="1" applyAlignment="1">
      <alignment horizontal="center" wrapText="1"/>
    </xf>
    <xf numFmtId="166" fontId="4" fillId="2" borderId="0" xfId="2" applyNumberFormat="1" applyFont="1" applyFill="1" applyBorder="1" applyAlignment="1">
      <alignment horizontal="center" wrapText="1"/>
    </xf>
    <xf numFmtId="0" fontId="4" fillId="2" borderId="0" xfId="3" applyFont="1" applyFill="1" applyAlignment="1">
      <alignment wrapText="1"/>
    </xf>
    <xf numFmtId="0" fontId="6" fillId="0" borderId="0" xfId="0" applyFont="1" applyFill="1" applyAlignment="1"/>
    <xf numFmtId="0" fontId="4" fillId="2" borderId="0" xfId="0" applyFont="1" applyFill="1" applyAlignment="1"/>
    <xf numFmtId="0" fontId="4" fillId="2" borderId="0" xfId="3" applyFont="1" applyFill="1" applyAlignment="1"/>
    <xf numFmtId="0" fontId="3" fillId="2" borderId="0" xfId="0" applyFont="1" applyFill="1" applyAlignment="1"/>
    <xf numFmtId="43" fontId="6" fillId="0" borderId="0" xfId="1" applyFont="1" applyFill="1" applyAlignment="1"/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center"/>
    </xf>
    <xf numFmtId="164" fontId="10" fillId="0" borderId="0" xfId="0" applyNumberFormat="1" applyFont="1" applyFill="1" applyAlignment="1">
      <alignment horizontal="center"/>
    </xf>
    <xf numFmtId="41" fontId="9" fillId="0" borderId="0" xfId="0" applyNumberFormat="1" applyFont="1" applyAlignment="1">
      <alignment horizontal="center"/>
    </xf>
    <xf numFmtId="43" fontId="6" fillId="0" borderId="0" xfId="0" applyNumberFormat="1" applyFont="1" applyFill="1" applyAlignment="1"/>
    <xf numFmtId="0" fontId="11" fillId="0" borderId="0" xfId="0" applyFont="1" applyFill="1" applyAlignment="1"/>
    <xf numFmtId="3" fontId="6" fillId="0" borderId="0" xfId="0" applyNumberFormat="1" applyFont="1" applyFill="1" applyAlignment="1"/>
    <xf numFmtId="0" fontId="9" fillId="0" borderId="0" xfId="0" applyFont="1" applyAlignment="1">
      <alignment horizontal="left" wrapText="1"/>
    </xf>
    <xf numFmtId="0" fontId="12" fillId="0" borderId="0" xfId="3" applyFont="1" applyAlignment="1">
      <alignment horizontal="center" wrapText="1"/>
    </xf>
  </cellXfs>
  <cellStyles count="4">
    <cellStyle name="Comma" xfId="1" builtinId="3"/>
    <cellStyle name="Comma 2" xfId="2"/>
    <cellStyle name="Normal" xfId="0" builtinId="0"/>
    <cellStyle name="Normal 2" xfId="3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33" formatCode="_(* #,##0_);_(* \(#,##0\);_(* &quot;-&quot;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66" formatCode="_(* #,##0_);_(* \(#,##0\);_(* &quot;-&quot;??_);_(@_)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6" formatCode="_(* #,##0_);_(* \(#,##0\);_(* &quot;-&quot;??_);_(@_)"/>
      <fill>
        <patternFill patternType="solid">
          <fgColor indexed="64"/>
          <bgColor theme="4" tint="-0.249977111117893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C15:L493" totalsRowShown="0" headerRowDxfId="11" dataDxfId="10" headerRowCellStyle="Comma 2">
  <autoFilter ref="C15:L493"/>
  <sortState xmlns:xlrd2="http://schemas.microsoft.com/office/spreadsheetml/2017/richdata2" ref="C16:L493">
    <sortCondition ref="F15:F493"/>
  </sortState>
  <tableColumns count="10">
    <tableColumn id="1" name="Project Name" dataDxfId="9"/>
    <tableColumn id="2" name="Limited Partnership Name" dataDxfId="8"/>
    <tableColumn id="3" name="Fund Name" dataDxfId="6"/>
    <tableColumn id="10" name="Sponsor" dataDxfId="0"/>
    <tableColumn id="4" name="Asset Manager" dataDxfId="7"/>
    <tableColumn id="5" name="Column1" dataDxfId="5"/>
    <tableColumn id="6" name="Balance at 01/01/2023" dataDxfId="4"/>
    <tableColumn id="7" name="2023 Adjustments" dataDxfId="3"/>
    <tableColumn id="8" name="2023 _x000a_Payments" dataDxfId="2"/>
    <tableColumn id="9" name="Balance at 12/31/2023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P493"/>
  <sheetViews>
    <sheetView showGridLines="0" tabSelected="1" topLeftCell="C1" workbookViewId="0">
      <selection activeCell="C1" sqref="C1"/>
    </sheetView>
  </sheetViews>
  <sheetFormatPr defaultColWidth="6.85546875" defaultRowHeight="12.75" customHeight="1" x14ac:dyDescent="0.2"/>
  <cols>
    <col min="1" max="1" width="8.28515625" style="2" hidden="1" customWidth="1"/>
    <col min="2" max="2" width="6.140625" style="2" hidden="1" customWidth="1"/>
    <col min="3" max="3" width="24.85546875" style="2" customWidth="1"/>
    <col min="4" max="4" width="30.140625" style="2" customWidth="1"/>
    <col min="5" max="5" width="23.5703125" style="2" hidden="1" customWidth="1"/>
    <col min="6" max="6" width="23.5703125" style="2" customWidth="1"/>
    <col min="7" max="7" width="16.28515625" style="2" customWidth="1"/>
    <col min="8" max="8" width="6.42578125" style="2" hidden="1" customWidth="1"/>
    <col min="9" max="12" width="16.7109375" style="2" customWidth="1"/>
    <col min="13" max="15" width="6.85546875" style="2"/>
    <col min="16" max="16" width="10.85546875" style="3" bestFit="1" customWidth="1"/>
    <col min="17" max="16384" width="6.85546875" style="2"/>
  </cols>
  <sheetData>
    <row r="1" spans="1:1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20.100000000000001" customHeight="1" x14ac:dyDescent="0.3">
      <c r="A2" s="1"/>
      <c r="B2" s="1"/>
      <c r="C2" s="4" t="s">
        <v>821</v>
      </c>
      <c r="D2" s="4"/>
      <c r="E2" s="4"/>
      <c r="F2" s="4"/>
      <c r="G2" s="4"/>
      <c r="H2" s="4"/>
      <c r="I2" s="4"/>
      <c r="J2" s="4"/>
      <c r="K2" s="4"/>
      <c r="L2" s="4"/>
    </row>
    <row r="3" spans="1:16" ht="20.100000000000001" customHeight="1" x14ac:dyDescent="0.3">
      <c r="A3" s="1"/>
      <c r="B3" s="1"/>
      <c r="C3" s="4" t="s">
        <v>900</v>
      </c>
      <c r="D3" s="4"/>
      <c r="E3" s="4"/>
      <c r="F3" s="4"/>
      <c r="G3" s="4"/>
      <c r="H3" s="4"/>
      <c r="I3" s="4"/>
      <c r="J3" s="4"/>
      <c r="K3" s="4"/>
      <c r="L3" s="4"/>
    </row>
    <row r="4" spans="1:16" ht="12.75" customHeight="1" x14ac:dyDescent="0.2">
      <c r="A4" s="1"/>
      <c r="B4" s="1"/>
      <c r="C4" s="1"/>
      <c r="D4" s="5"/>
      <c r="E4" s="6"/>
      <c r="F4" s="6"/>
      <c r="G4" s="6"/>
      <c r="H4" s="5"/>
      <c r="I4" s="7"/>
      <c r="J4" s="7"/>
      <c r="K4" s="7"/>
      <c r="L4" s="7"/>
    </row>
    <row r="5" spans="1:16" ht="12.75" customHeight="1" x14ac:dyDescent="0.2">
      <c r="A5" s="8"/>
      <c r="B5" s="8"/>
      <c r="C5" s="9" t="s">
        <v>1161</v>
      </c>
      <c r="D5" s="9"/>
      <c r="E5" s="9"/>
      <c r="F5" s="9"/>
      <c r="G5" s="9"/>
      <c r="H5" s="9"/>
      <c r="I5" s="9"/>
      <c r="J5" s="9"/>
      <c r="K5" s="9"/>
      <c r="L5" s="9"/>
    </row>
    <row r="6" spans="1:16" ht="12.75" customHeight="1" x14ac:dyDescent="0.2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6" ht="12.75" customHeight="1" x14ac:dyDescent="0.2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6" ht="12.75" customHeight="1" x14ac:dyDescent="0.2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6" ht="12.75" customHeight="1" x14ac:dyDescent="0.2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6" ht="12.75" customHeight="1" x14ac:dyDescent="0.2">
      <c r="A10" s="1"/>
      <c r="B10" s="1"/>
      <c r="C10" s="1"/>
      <c r="D10" s="5"/>
      <c r="E10" s="6"/>
      <c r="F10" s="6"/>
      <c r="G10" s="6"/>
      <c r="H10" s="5"/>
      <c r="I10" s="7"/>
      <c r="J10" s="7"/>
      <c r="K10" s="7"/>
      <c r="L10" s="7"/>
    </row>
    <row r="11" spans="1:16" ht="12.75" customHeight="1" x14ac:dyDescent="0.2">
      <c r="A11" s="1"/>
      <c r="B11" s="1"/>
      <c r="C11" s="26" t="s">
        <v>901</v>
      </c>
      <c r="D11" s="26"/>
      <c r="E11" s="26"/>
      <c r="F11" s="26"/>
      <c r="G11" s="26"/>
      <c r="H11" s="26"/>
      <c r="I11" s="26"/>
      <c r="J11" s="26"/>
      <c r="K11" s="26"/>
      <c r="L11" s="26"/>
    </row>
    <row r="12" spans="1:16" ht="12.75" customHeight="1" x14ac:dyDescent="0.2">
      <c r="A12" s="1"/>
      <c r="B12" s="1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6" ht="12.75" customHeight="1" x14ac:dyDescent="0.2">
      <c r="A13" s="1"/>
      <c r="B13" s="1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5" spans="1:16" s="13" customFormat="1" ht="30" customHeight="1" x14ac:dyDescent="0.25">
      <c r="C15" s="14" t="s">
        <v>1156</v>
      </c>
      <c r="D15" s="12" t="s">
        <v>822</v>
      </c>
      <c r="E15" s="15" t="s">
        <v>899</v>
      </c>
      <c r="F15" s="15" t="s">
        <v>1163</v>
      </c>
      <c r="G15" s="15" t="s">
        <v>823</v>
      </c>
      <c r="H15" s="16" t="s">
        <v>1160</v>
      </c>
      <c r="I15" s="10" t="s">
        <v>1157</v>
      </c>
      <c r="J15" s="11" t="s">
        <v>1158</v>
      </c>
      <c r="K15" s="11" t="s">
        <v>1162</v>
      </c>
      <c r="L15" s="10" t="s">
        <v>1159</v>
      </c>
      <c r="P15" s="17"/>
    </row>
    <row r="16" spans="1:16" s="13" customFormat="1" ht="20.100000000000001" customHeight="1" x14ac:dyDescent="0.2">
      <c r="A16" s="18" t="s">
        <v>356</v>
      </c>
      <c r="B16" s="19">
        <v>79878</v>
      </c>
      <c r="C16" s="25" t="s">
        <v>829</v>
      </c>
      <c r="D16" s="25" t="s">
        <v>830</v>
      </c>
      <c r="E16" s="25" t="s">
        <v>1017</v>
      </c>
      <c r="F16" s="25" t="s">
        <v>1293</v>
      </c>
      <c r="G16" s="18" t="s">
        <v>10</v>
      </c>
      <c r="H16" s="20">
        <v>43439</v>
      </c>
      <c r="I16" s="21">
        <v>6527927</v>
      </c>
      <c r="J16" s="21">
        <v>0</v>
      </c>
      <c r="K16" s="21">
        <v>0</v>
      </c>
      <c r="L16" s="21">
        <v>6527927</v>
      </c>
      <c r="N16" s="22"/>
      <c r="P16" s="17"/>
    </row>
    <row r="17" spans="1:16" s="13" customFormat="1" ht="20.100000000000001" customHeight="1" x14ac:dyDescent="0.2">
      <c r="A17" s="18" t="s">
        <v>356</v>
      </c>
      <c r="B17" s="19">
        <v>78912</v>
      </c>
      <c r="C17" s="25" t="s">
        <v>556</v>
      </c>
      <c r="D17" s="25" t="s">
        <v>557</v>
      </c>
      <c r="E17" s="25" t="s">
        <v>555</v>
      </c>
      <c r="F17" s="25" t="s">
        <v>1312</v>
      </c>
      <c r="G17" s="18" t="s">
        <v>9</v>
      </c>
      <c r="H17" s="20">
        <v>44369</v>
      </c>
      <c r="I17" s="21">
        <v>19653.689999999999</v>
      </c>
      <c r="J17" s="21">
        <v>0</v>
      </c>
      <c r="K17" s="21">
        <v>0</v>
      </c>
      <c r="L17" s="21">
        <v>19653.689999999999</v>
      </c>
      <c r="N17" s="22"/>
      <c r="P17" s="17"/>
    </row>
    <row r="18" spans="1:16" s="13" customFormat="1" ht="20.100000000000001" customHeight="1" x14ac:dyDescent="0.2">
      <c r="A18" s="18" t="s">
        <v>356</v>
      </c>
      <c r="B18" s="19">
        <v>80341</v>
      </c>
      <c r="C18" s="25" t="s">
        <v>271</v>
      </c>
      <c r="D18" s="25" t="s">
        <v>272</v>
      </c>
      <c r="E18" s="25" t="s">
        <v>50</v>
      </c>
      <c r="F18" s="25" t="s">
        <v>1391</v>
      </c>
      <c r="G18" s="18" t="s">
        <v>26</v>
      </c>
      <c r="H18" s="20">
        <v>44910</v>
      </c>
      <c r="I18" s="21">
        <v>8281498.8499999996</v>
      </c>
      <c r="J18" s="21">
        <v>0</v>
      </c>
      <c r="K18" s="21">
        <v>-1352320</v>
      </c>
      <c r="L18" s="21">
        <v>6929178.8499999996</v>
      </c>
      <c r="N18" s="22"/>
      <c r="P18" s="17"/>
    </row>
    <row r="19" spans="1:16" s="13" customFormat="1" ht="20.100000000000001" customHeight="1" x14ac:dyDescent="0.2">
      <c r="A19" s="18" t="s">
        <v>356</v>
      </c>
      <c r="B19" s="19">
        <v>65632</v>
      </c>
      <c r="C19" s="25" t="s">
        <v>585</v>
      </c>
      <c r="D19" s="25" t="s">
        <v>586</v>
      </c>
      <c r="E19" s="25" t="s">
        <v>582</v>
      </c>
      <c r="F19" s="25" t="s">
        <v>1304</v>
      </c>
      <c r="G19" s="18" t="s">
        <v>13</v>
      </c>
      <c r="H19" s="20">
        <v>43686</v>
      </c>
      <c r="I19" s="21">
        <v>3507140.1757999999</v>
      </c>
      <c r="J19" s="21">
        <v>0</v>
      </c>
      <c r="K19" s="21">
        <v>-3074490</v>
      </c>
      <c r="L19" s="21">
        <v>432650.17579999997</v>
      </c>
      <c r="N19" s="22"/>
      <c r="P19" s="17"/>
    </row>
    <row r="20" spans="1:16" s="13" customFormat="1" ht="20.100000000000001" customHeight="1" x14ac:dyDescent="0.2">
      <c r="A20" s="18" t="s">
        <v>356</v>
      </c>
      <c r="B20" s="19">
        <v>78354</v>
      </c>
      <c r="C20" s="25" t="s">
        <v>86</v>
      </c>
      <c r="D20" s="25" t="s">
        <v>87</v>
      </c>
      <c r="E20" s="25" t="s">
        <v>19</v>
      </c>
      <c r="F20" s="25" t="s">
        <v>1300</v>
      </c>
      <c r="G20" s="18" t="s">
        <v>51</v>
      </c>
      <c r="H20" s="20">
        <v>44749</v>
      </c>
      <c r="I20" s="21">
        <v>20327767</v>
      </c>
      <c r="J20" s="21">
        <v>0</v>
      </c>
      <c r="K20" s="21">
        <v>0</v>
      </c>
      <c r="L20" s="21">
        <v>20327767</v>
      </c>
      <c r="N20" s="22"/>
      <c r="P20" s="17"/>
    </row>
    <row r="21" spans="1:16" s="13" customFormat="1" ht="20.100000000000001" customHeight="1" x14ac:dyDescent="0.2">
      <c r="A21" s="18" t="s">
        <v>356</v>
      </c>
      <c r="B21" s="19">
        <v>80326</v>
      </c>
      <c r="C21" s="25" t="s">
        <v>646</v>
      </c>
      <c r="D21" s="25" t="s">
        <v>647</v>
      </c>
      <c r="E21" s="25" t="s">
        <v>648</v>
      </c>
      <c r="F21" s="25" t="s">
        <v>1300</v>
      </c>
      <c r="G21" s="18" t="s">
        <v>51</v>
      </c>
      <c r="H21" s="20">
        <v>44188</v>
      </c>
      <c r="I21" s="21">
        <v>20420691</v>
      </c>
      <c r="J21" s="21">
        <v>0</v>
      </c>
      <c r="K21" s="21">
        <v>-550000</v>
      </c>
      <c r="L21" s="21">
        <v>19870691</v>
      </c>
      <c r="N21" s="22"/>
      <c r="P21" s="17"/>
    </row>
    <row r="22" spans="1:16" s="13" customFormat="1" ht="20.100000000000001" customHeight="1" x14ac:dyDescent="0.2">
      <c r="A22" s="18" t="s">
        <v>356</v>
      </c>
      <c r="B22" s="19">
        <v>78616</v>
      </c>
      <c r="C22" s="25" t="s">
        <v>1149</v>
      </c>
      <c r="D22" s="25" t="s">
        <v>1000</v>
      </c>
      <c r="E22" s="25" t="s">
        <v>1012</v>
      </c>
      <c r="F22" s="25" t="s">
        <v>1427</v>
      </c>
      <c r="G22" s="18" t="s">
        <v>28</v>
      </c>
      <c r="I22" s="21">
        <v>0</v>
      </c>
      <c r="J22" s="21">
        <v>14867263.125</v>
      </c>
      <c r="K22" s="21">
        <v>-2230090</v>
      </c>
      <c r="L22" s="21">
        <v>12637173.125</v>
      </c>
      <c r="N22" s="22"/>
      <c r="P22" s="17"/>
    </row>
    <row r="23" spans="1:16" s="13" customFormat="1" ht="20.100000000000001" customHeight="1" x14ac:dyDescent="0.2">
      <c r="A23" s="18" t="s">
        <v>356</v>
      </c>
      <c r="B23" s="19">
        <v>79614</v>
      </c>
      <c r="C23" s="25" t="s">
        <v>755</v>
      </c>
      <c r="D23" s="25" t="s">
        <v>756</v>
      </c>
      <c r="E23" s="25" t="s">
        <v>746</v>
      </c>
      <c r="F23" s="25" t="s">
        <v>1192</v>
      </c>
      <c r="G23" s="18" t="s">
        <v>47</v>
      </c>
      <c r="H23" s="20">
        <v>44182</v>
      </c>
      <c r="I23" s="21">
        <v>31735</v>
      </c>
      <c r="J23" s="21">
        <v>0</v>
      </c>
      <c r="K23" s="21">
        <v>0</v>
      </c>
      <c r="L23" s="21">
        <v>31735</v>
      </c>
      <c r="N23" s="22"/>
      <c r="P23" s="17"/>
    </row>
    <row r="24" spans="1:16" s="13" customFormat="1" ht="20.100000000000001" customHeight="1" x14ac:dyDescent="0.2">
      <c r="A24" s="18" t="s">
        <v>356</v>
      </c>
      <c r="B24" s="19">
        <v>80507</v>
      </c>
      <c r="C24" s="25" t="s">
        <v>108</v>
      </c>
      <c r="D24" s="25" t="s">
        <v>109</v>
      </c>
      <c r="E24" s="25" t="s">
        <v>39</v>
      </c>
      <c r="F24" s="25" t="s">
        <v>1275</v>
      </c>
      <c r="G24" s="18" t="s">
        <v>13</v>
      </c>
      <c r="H24" s="20">
        <v>44481</v>
      </c>
      <c r="I24" s="21">
        <v>9905162</v>
      </c>
      <c r="J24" s="21">
        <v>0</v>
      </c>
      <c r="K24" s="21">
        <v>0</v>
      </c>
      <c r="L24" s="21">
        <v>9905162</v>
      </c>
      <c r="N24" s="22"/>
      <c r="P24" s="17"/>
    </row>
    <row r="25" spans="1:16" s="13" customFormat="1" ht="20.100000000000001" customHeight="1" x14ac:dyDescent="0.2">
      <c r="A25" s="18" t="s">
        <v>356</v>
      </c>
      <c r="B25" s="19">
        <v>78801</v>
      </c>
      <c r="C25" s="25" t="s">
        <v>251</v>
      </c>
      <c r="D25" s="25" t="s">
        <v>252</v>
      </c>
      <c r="E25" s="25" t="s">
        <v>39</v>
      </c>
      <c r="F25" s="25" t="s">
        <v>1275</v>
      </c>
      <c r="G25" s="18" t="s">
        <v>13</v>
      </c>
      <c r="H25" s="20">
        <v>43789</v>
      </c>
      <c r="I25" s="21">
        <v>1347453.1</v>
      </c>
      <c r="J25" s="21">
        <v>0</v>
      </c>
      <c r="K25" s="21">
        <v>-1217453</v>
      </c>
      <c r="L25" s="21">
        <v>130000.1</v>
      </c>
      <c r="N25" s="22"/>
      <c r="P25" s="17"/>
    </row>
    <row r="26" spans="1:16" s="13" customFormat="1" ht="20.100000000000001" customHeight="1" x14ac:dyDescent="0.2">
      <c r="A26" s="18" t="s">
        <v>356</v>
      </c>
      <c r="B26" s="19">
        <v>80581</v>
      </c>
      <c r="C26" s="25" t="s">
        <v>73</v>
      </c>
      <c r="D26" s="25" t="s">
        <v>74</v>
      </c>
      <c r="E26" s="25" t="s">
        <v>75</v>
      </c>
      <c r="F26" s="25" t="s">
        <v>1172</v>
      </c>
      <c r="G26" s="18" t="s">
        <v>7</v>
      </c>
      <c r="H26" s="20">
        <v>42551</v>
      </c>
      <c r="I26" s="21">
        <v>17373214.710000001</v>
      </c>
      <c r="J26" s="21">
        <v>0</v>
      </c>
      <c r="K26" s="21">
        <v>0</v>
      </c>
      <c r="L26" s="21">
        <v>17373214.710000001</v>
      </c>
      <c r="N26" s="22"/>
      <c r="P26" s="17"/>
    </row>
    <row r="27" spans="1:16" s="13" customFormat="1" ht="20.100000000000001" customHeight="1" x14ac:dyDescent="0.2">
      <c r="A27" s="18" t="s">
        <v>356</v>
      </c>
      <c r="B27" s="19">
        <v>80977</v>
      </c>
      <c r="C27" s="25" t="s">
        <v>605</v>
      </c>
      <c r="D27" s="25" t="s">
        <v>606</v>
      </c>
      <c r="E27" s="25" t="s">
        <v>604</v>
      </c>
      <c r="F27" s="25" t="s">
        <v>1260</v>
      </c>
      <c r="G27" s="18" t="s">
        <v>16</v>
      </c>
      <c r="H27" s="20">
        <v>43227</v>
      </c>
      <c r="I27" s="21">
        <v>33653.08</v>
      </c>
      <c r="J27" s="21">
        <v>31562</v>
      </c>
      <c r="K27" s="21">
        <v>-65215</v>
      </c>
      <c r="L27" s="21">
        <v>0</v>
      </c>
      <c r="N27" s="22"/>
      <c r="P27" s="17"/>
    </row>
    <row r="28" spans="1:16" s="13" customFormat="1" ht="20.100000000000001" customHeight="1" x14ac:dyDescent="0.2">
      <c r="A28" s="18" t="s">
        <v>356</v>
      </c>
      <c r="B28" s="19">
        <v>79670</v>
      </c>
      <c r="C28" s="25" t="s">
        <v>1083</v>
      </c>
      <c r="D28" s="25" t="s">
        <v>936</v>
      </c>
      <c r="E28" s="25" t="s">
        <v>868</v>
      </c>
      <c r="F28" s="25" t="s">
        <v>1260</v>
      </c>
      <c r="G28" s="18" t="s">
        <v>16</v>
      </c>
      <c r="H28" s="20">
        <v>44518</v>
      </c>
      <c r="I28" s="21">
        <v>0</v>
      </c>
      <c r="J28" s="21">
        <v>10080491.549900001</v>
      </c>
      <c r="K28" s="21">
        <v>-2172882</v>
      </c>
      <c r="L28" s="21">
        <v>7907609.5499</v>
      </c>
      <c r="N28" s="22"/>
      <c r="P28" s="17"/>
    </row>
    <row r="29" spans="1:16" s="13" customFormat="1" ht="20.100000000000001" customHeight="1" x14ac:dyDescent="0.2">
      <c r="A29" s="18" t="s">
        <v>356</v>
      </c>
      <c r="B29" s="19">
        <v>80143</v>
      </c>
      <c r="C29" s="25" t="s">
        <v>662</v>
      </c>
      <c r="D29" s="25" t="s">
        <v>663</v>
      </c>
      <c r="E29" s="25" t="s">
        <v>651</v>
      </c>
      <c r="F29" s="25" t="s">
        <v>1260</v>
      </c>
      <c r="G29" s="18" t="s">
        <v>16</v>
      </c>
      <c r="H29" s="20">
        <v>43922</v>
      </c>
      <c r="I29" s="21">
        <v>3922671.24</v>
      </c>
      <c r="J29" s="21">
        <v>0</v>
      </c>
      <c r="K29" s="21">
        <v>-3552999</v>
      </c>
      <c r="L29" s="21">
        <v>369672.24</v>
      </c>
      <c r="N29" s="22"/>
      <c r="P29" s="17"/>
    </row>
    <row r="30" spans="1:16" s="13" customFormat="1" ht="20.100000000000001" customHeight="1" x14ac:dyDescent="0.2">
      <c r="A30" s="18" t="s">
        <v>356</v>
      </c>
      <c r="B30" s="19">
        <v>79513</v>
      </c>
      <c r="C30" s="25" t="s">
        <v>328</v>
      </c>
      <c r="D30" s="25" t="s">
        <v>329</v>
      </c>
      <c r="E30" s="25" t="s">
        <v>209</v>
      </c>
      <c r="F30" s="25" t="s">
        <v>1344</v>
      </c>
      <c r="G30" s="18" t="s">
        <v>46</v>
      </c>
      <c r="H30" s="20">
        <v>44791</v>
      </c>
      <c r="I30" s="21">
        <v>92171.39</v>
      </c>
      <c r="J30" s="21">
        <v>56619</v>
      </c>
      <c r="K30" s="21">
        <v>-148790</v>
      </c>
      <c r="L30" s="21">
        <v>0</v>
      </c>
      <c r="N30" s="22"/>
      <c r="P30" s="17"/>
    </row>
    <row r="31" spans="1:16" s="13" customFormat="1" ht="20.100000000000001" customHeight="1" x14ac:dyDescent="0.2">
      <c r="A31" s="18" t="s">
        <v>356</v>
      </c>
      <c r="B31" s="19">
        <v>79172</v>
      </c>
      <c r="C31" s="25" t="s">
        <v>560</v>
      </c>
      <c r="D31" s="25" t="s">
        <v>561</v>
      </c>
      <c r="E31" s="25" t="s">
        <v>555</v>
      </c>
      <c r="F31" s="25" t="s">
        <v>1251</v>
      </c>
      <c r="G31" s="18" t="s">
        <v>28</v>
      </c>
      <c r="H31" s="20">
        <v>44615</v>
      </c>
      <c r="I31" s="21">
        <v>287999.26</v>
      </c>
      <c r="J31" s="21">
        <v>0</v>
      </c>
      <c r="K31" s="21">
        <v>0</v>
      </c>
      <c r="L31" s="21">
        <v>287999.26</v>
      </c>
      <c r="N31" s="22"/>
      <c r="P31" s="17"/>
    </row>
    <row r="32" spans="1:16" s="13" customFormat="1" ht="20.100000000000001" customHeight="1" x14ac:dyDescent="0.2">
      <c r="A32" s="18" t="s">
        <v>356</v>
      </c>
      <c r="B32" s="19">
        <v>67853</v>
      </c>
      <c r="C32" s="25" t="s">
        <v>574</v>
      </c>
      <c r="D32" s="25" t="s">
        <v>575</v>
      </c>
      <c r="E32" s="25" t="s">
        <v>573</v>
      </c>
      <c r="F32" s="25" t="s">
        <v>1251</v>
      </c>
      <c r="G32" s="18" t="s">
        <v>28</v>
      </c>
      <c r="H32" s="20">
        <v>37966</v>
      </c>
      <c r="I32" s="21">
        <v>17626.25</v>
      </c>
      <c r="J32" s="21">
        <v>0</v>
      </c>
      <c r="K32" s="21">
        <v>0</v>
      </c>
      <c r="L32" s="21">
        <v>17626.25</v>
      </c>
      <c r="N32" s="22"/>
      <c r="P32" s="17"/>
    </row>
    <row r="33" spans="1:16" s="13" customFormat="1" ht="20.100000000000001" customHeight="1" x14ac:dyDescent="0.2">
      <c r="A33" s="18" t="s">
        <v>356</v>
      </c>
      <c r="B33" s="19">
        <v>80135</v>
      </c>
      <c r="C33" s="25" t="s">
        <v>1060</v>
      </c>
      <c r="D33" s="25" t="s">
        <v>913</v>
      </c>
      <c r="E33" s="25" t="s">
        <v>1008</v>
      </c>
      <c r="F33" s="25" t="s">
        <v>1221</v>
      </c>
      <c r="G33" s="18" t="s">
        <v>47</v>
      </c>
      <c r="H33" s="20">
        <v>39800</v>
      </c>
      <c r="I33" s="21">
        <v>0</v>
      </c>
      <c r="J33" s="21">
        <v>9803919.5099999998</v>
      </c>
      <c r="K33" s="21">
        <v>-1068188</v>
      </c>
      <c r="L33" s="21">
        <v>8735731.5099999998</v>
      </c>
      <c r="N33" s="22"/>
      <c r="P33" s="17"/>
    </row>
    <row r="34" spans="1:16" s="13" customFormat="1" ht="20.100000000000001" customHeight="1" x14ac:dyDescent="0.2">
      <c r="A34" s="18" t="s">
        <v>356</v>
      </c>
      <c r="B34" s="19">
        <v>81724</v>
      </c>
      <c r="C34" s="25" t="s">
        <v>664</v>
      </c>
      <c r="D34" s="25" t="s">
        <v>665</v>
      </c>
      <c r="E34" s="25" t="s">
        <v>651</v>
      </c>
      <c r="F34" s="25" t="s">
        <v>1173</v>
      </c>
      <c r="G34" s="18" t="s">
        <v>29</v>
      </c>
      <c r="H34" s="20">
        <v>43511</v>
      </c>
      <c r="I34" s="21">
        <v>9603464.0500000007</v>
      </c>
      <c r="J34" s="21">
        <v>0</v>
      </c>
      <c r="K34" s="21">
        <v>-8648805</v>
      </c>
      <c r="L34" s="21">
        <v>954659.05</v>
      </c>
      <c r="N34" s="22"/>
      <c r="P34" s="17"/>
    </row>
    <row r="35" spans="1:16" s="13" customFormat="1" ht="20.100000000000001" customHeight="1" x14ac:dyDescent="0.2">
      <c r="A35" s="18" t="s">
        <v>356</v>
      </c>
      <c r="B35" s="19">
        <v>79796</v>
      </c>
      <c r="C35" s="25" t="s">
        <v>571</v>
      </c>
      <c r="D35" s="25" t="s">
        <v>572</v>
      </c>
      <c r="E35" s="25" t="s">
        <v>573</v>
      </c>
      <c r="F35" s="25" t="s">
        <v>1173</v>
      </c>
      <c r="G35" s="18" t="s">
        <v>29</v>
      </c>
      <c r="H35" s="20">
        <v>43083</v>
      </c>
      <c r="I35" s="21">
        <v>623783</v>
      </c>
      <c r="J35" s="21">
        <v>0</v>
      </c>
      <c r="K35" s="21">
        <v>-623783</v>
      </c>
      <c r="L35" s="21">
        <v>0</v>
      </c>
      <c r="N35" s="22"/>
      <c r="P35" s="17"/>
    </row>
    <row r="36" spans="1:16" s="13" customFormat="1" ht="20.100000000000001" customHeight="1" x14ac:dyDescent="0.2">
      <c r="A36" s="18" t="s">
        <v>356</v>
      </c>
      <c r="B36" s="19">
        <v>79916</v>
      </c>
      <c r="C36" s="25" t="s">
        <v>886</v>
      </c>
      <c r="D36" s="25" t="s">
        <v>887</v>
      </c>
      <c r="E36" s="25" t="s">
        <v>888</v>
      </c>
      <c r="F36" s="25" t="s">
        <v>1281</v>
      </c>
      <c r="G36" s="18" t="s">
        <v>23</v>
      </c>
      <c r="H36" s="20">
        <v>44882</v>
      </c>
      <c r="I36" s="21">
        <v>20776506</v>
      </c>
      <c r="J36" s="21">
        <v>0</v>
      </c>
      <c r="K36" s="21">
        <v>0</v>
      </c>
      <c r="L36" s="21">
        <v>20776506</v>
      </c>
      <c r="M36" s="23"/>
      <c r="N36" s="22"/>
      <c r="P36" s="17"/>
    </row>
    <row r="37" spans="1:16" s="13" customFormat="1" ht="20.100000000000001" customHeight="1" x14ac:dyDescent="0.2">
      <c r="A37" s="18" t="s">
        <v>356</v>
      </c>
      <c r="B37" s="19">
        <v>79043</v>
      </c>
      <c r="C37" s="25" t="s">
        <v>258</v>
      </c>
      <c r="D37" s="25" t="s">
        <v>259</v>
      </c>
      <c r="E37" s="25" t="s">
        <v>19</v>
      </c>
      <c r="F37" s="25" t="s">
        <v>1346</v>
      </c>
      <c r="G37" s="18" t="s">
        <v>10</v>
      </c>
      <c r="H37" s="20">
        <v>43829</v>
      </c>
      <c r="I37" s="21">
        <v>13496936.880000001</v>
      </c>
      <c r="J37" s="21">
        <v>0</v>
      </c>
      <c r="K37" s="21">
        <v>0</v>
      </c>
      <c r="L37" s="21">
        <v>13496936.880000001</v>
      </c>
      <c r="N37" s="22"/>
      <c r="P37" s="17"/>
    </row>
    <row r="38" spans="1:16" s="13" customFormat="1" ht="20.100000000000001" customHeight="1" x14ac:dyDescent="0.2">
      <c r="A38" s="18" t="s">
        <v>356</v>
      </c>
      <c r="B38" s="19">
        <v>78794</v>
      </c>
      <c r="C38" s="25" t="s">
        <v>116</v>
      </c>
      <c r="D38" s="25" t="s">
        <v>117</v>
      </c>
      <c r="E38" s="25" t="s">
        <v>15</v>
      </c>
      <c r="F38" s="25" t="s">
        <v>1379</v>
      </c>
      <c r="G38" s="18" t="s">
        <v>16</v>
      </c>
      <c r="H38" s="20">
        <v>44187</v>
      </c>
      <c r="I38" s="21">
        <v>1597499.67</v>
      </c>
      <c r="J38" s="21">
        <v>0</v>
      </c>
      <c r="K38" s="21">
        <v>-1130194</v>
      </c>
      <c r="L38" s="21">
        <v>467305.67</v>
      </c>
      <c r="N38" s="22"/>
      <c r="P38" s="17"/>
    </row>
    <row r="39" spans="1:16" s="13" customFormat="1" ht="20.100000000000001" customHeight="1" x14ac:dyDescent="0.2">
      <c r="A39" s="18" t="s">
        <v>356</v>
      </c>
      <c r="B39" s="19">
        <v>67261</v>
      </c>
      <c r="C39" s="25" t="s">
        <v>273</v>
      </c>
      <c r="D39" s="25" t="s">
        <v>274</v>
      </c>
      <c r="E39" s="25" t="s">
        <v>15</v>
      </c>
      <c r="F39" s="25" t="s">
        <v>1379</v>
      </c>
      <c r="G39" s="18" t="s">
        <v>16</v>
      </c>
      <c r="H39" s="20">
        <v>39400</v>
      </c>
      <c r="I39" s="21">
        <v>2133718.5499999998</v>
      </c>
      <c r="J39" s="21">
        <v>0</v>
      </c>
      <c r="K39" s="21">
        <v>-1468366</v>
      </c>
      <c r="L39" s="21">
        <v>665352.55000000005</v>
      </c>
      <c r="N39" s="22"/>
      <c r="P39" s="17"/>
    </row>
    <row r="40" spans="1:16" s="13" customFormat="1" ht="20.100000000000001" customHeight="1" x14ac:dyDescent="0.2">
      <c r="A40" s="18" t="s">
        <v>356</v>
      </c>
      <c r="B40" s="19">
        <v>67260</v>
      </c>
      <c r="C40" s="25" t="s">
        <v>260</v>
      </c>
      <c r="D40" s="25" t="s">
        <v>261</v>
      </c>
      <c r="E40" s="25" t="s">
        <v>185</v>
      </c>
      <c r="F40" s="25" t="s">
        <v>1357</v>
      </c>
      <c r="G40" s="18" t="s">
        <v>28</v>
      </c>
      <c r="H40" s="20">
        <v>39736</v>
      </c>
      <c r="I40" s="21">
        <v>24002</v>
      </c>
      <c r="J40" s="21">
        <v>0</v>
      </c>
      <c r="K40" s="21">
        <v>0</v>
      </c>
      <c r="L40" s="21">
        <v>24002</v>
      </c>
      <c r="N40" s="22"/>
      <c r="P40" s="17"/>
    </row>
    <row r="41" spans="1:16" s="13" customFormat="1" ht="20.100000000000001" customHeight="1" x14ac:dyDescent="0.2">
      <c r="A41" s="18" t="s">
        <v>356</v>
      </c>
      <c r="B41" s="19">
        <v>67262</v>
      </c>
      <c r="C41" s="25" t="s">
        <v>335</v>
      </c>
      <c r="D41" s="25" t="s">
        <v>336</v>
      </c>
      <c r="E41" s="25" t="s">
        <v>337</v>
      </c>
      <c r="F41" s="25" t="s">
        <v>1368</v>
      </c>
      <c r="G41" s="18" t="s">
        <v>46</v>
      </c>
      <c r="H41" s="20">
        <v>44628</v>
      </c>
      <c r="I41" s="21">
        <v>754663</v>
      </c>
      <c r="J41" s="21">
        <v>0</v>
      </c>
      <c r="K41" s="21">
        <v>0</v>
      </c>
      <c r="L41" s="21">
        <v>754663</v>
      </c>
      <c r="N41" s="22"/>
      <c r="P41" s="17"/>
    </row>
    <row r="42" spans="1:16" s="13" customFormat="1" ht="20.100000000000001" customHeight="1" x14ac:dyDescent="0.2">
      <c r="A42" s="18" t="s">
        <v>356</v>
      </c>
      <c r="B42" s="19">
        <v>67259</v>
      </c>
      <c r="C42" s="25" t="s">
        <v>262</v>
      </c>
      <c r="D42" s="25" t="s">
        <v>263</v>
      </c>
      <c r="E42" s="25" t="s">
        <v>15</v>
      </c>
      <c r="F42" s="25" t="s">
        <v>1299</v>
      </c>
      <c r="G42" s="18" t="s">
        <v>46</v>
      </c>
      <c r="H42" s="20">
        <v>43088</v>
      </c>
      <c r="I42" s="21">
        <v>1082450</v>
      </c>
      <c r="J42" s="21">
        <v>0</v>
      </c>
      <c r="K42" s="21">
        <v>-1082450</v>
      </c>
      <c r="L42" s="21">
        <v>0</v>
      </c>
      <c r="N42" s="22"/>
      <c r="P42" s="17"/>
    </row>
    <row r="43" spans="1:16" s="13" customFormat="1" ht="20.100000000000001" customHeight="1" x14ac:dyDescent="0.2">
      <c r="A43" s="18" t="s">
        <v>356</v>
      </c>
      <c r="B43" s="19">
        <v>80027</v>
      </c>
      <c r="C43" s="25" t="s">
        <v>520</v>
      </c>
      <c r="D43" s="25" t="s">
        <v>521</v>
      </c>
      <c r="E43" s="25" t="s">
        <v>507</v>
      </c>
      <c r="F43" s="25" t="s">
        <v>1296</v>
      </c>
      <c r="G43" s="18" t="s">
        <v>26</v>
      </c>
      <c r="H43" s="20">
        <v>43769</v>
      </c>
      <c r="I43" s="21">
        <v>93579.98</v>
      </c>
      <c r="J43" s="21">
        <v>29477</v>
      </c>
      <c r="K43" s="21">
        <v>-123057</v>
      </c>
      <c r="L43" s="21">
        <v>0</v>
      </c>
      <c r="N43" s="22"/>
      <c r="P43" s="17"/>
    </row>
    <row r="44" spans="1:16" s="13" customFormat="1" ht="20.100000000000001" customHeight="1" x14ac:dyDescent="0.2">
      <c r="A44" s="18" t="s">
        <v>356</v>
      </c>
      <c r="B44" s="19">
        <v>80859</v>
      </c>
      <c r="C44" s="25" t="s">
        <v>675</v>
      </c>
      <c r="D44" s="25" t="s">
        <v>676</v>
      </c>
      <c r="E44" s="25" t="s">
        <v>672</v>
      </c>
      <c r="F44" s="25" t="s">
        <v>1296</v>
      </c>
      <c r="G44" s="18" t="s">
        <v>26</v>
      </c>
      <c r="H44" s="20">
        <v>44183</v>
      </c>
      <c r="I44" s="21">
        <v>1424220.1599999999</v>
      </c>
      <c r="J44" s="21">
        <v>-54569</v>
      </c>
      <c r="K44" s="21">
        <v>-1369651</v>
      </c>
      <c r="L44" s="21">
        <v>0</v>
      </c>
      <c r="N44" s="22"/>
      <c r="P44" s="17"/>
    </row>
    <row r="45" spans="1:16" s="13" customFormat="1" ht="20.100000000000001" customHeight="1" x14ac:dyDescent="0.2">
      <c r="A45" s="18" t="s">
        <v>356</v>
      </c>
      <c r="B45" s="19">
        <v>79518</v>
      </c>
      <c r="C45" s="25" t="s">
        <v>1138</v>
      </c>
      <c r="D45" s="25" t="s">
        <v>989</v>
      </c>
      <c r="E45" s="25" t="s">
        <v>1038</v>
      </c>
      <c r="F45" s="25" t="s">
        <v>1296</v>
      </c>
      <c r="G45" s="18" t="s">
        <v>26</v>
      </c>
      <c r="H45" s="20">
        <v>44028</v>
      </c>
      <c r="I45" s="21">
        <v>0</v>
      </c>
      <c r="J45" s="21">
        <v>13379911.994999999</v>
      </c>
      <c r="K45" s="21">
        <v>-2643444</v>
      </c>
      <c r="L45" s="21">
        <v>10736467.994999999</v>
      </c>
      <c r="N45" s="22"/>
      <c r="P45" s="17"/>
    </row>
    <row r="46" spans="1:16" s="13" customFormat="1" ht="20.100000000000001" customHeight="1" x14ac:dyDescent="0.2">
      <c r="A46" s="18" t="s">
        <v>356</v>
      </c>
      <c r="B46" s="19">
        <v>80025</v>
      </c>
      <c r="C46" s="25" t="s">
        <v>806</v>
      </c>
      <c r="D46" s="25" t="s">
        <v>807</v>
      </c>
      <c r="E46" s="25" t="s">
        <v>805</v>
      </c>
      <c r="F46" s="25" t="s">
        <v>1212</v>
      </c>
      <c r="G46" s="18" t="s">
        <v>33</v>
      </c>
      <c r="H46" s="20">
        <v>44013</v>
      </c>
      <c r="I46" s="21">
        <v>836173.4776000001</v>
      </c>
      <c r="J46" s="21">
        <v>0</v>
      </c>
      <c r="K46" s="21">
        <v>-99333.1</v>
      </c>
      <c r="L46" s="21">
        <v>736840.37760000001</v>
      </c>
      <c r="N46" s="22"/>
      <c r="P46" s="17"/>
    </row>
    <row r="47" spans="1:16" s="13" customFormat="1" ht="20.100000000000001" customHeight="1" x14ac:dyDescent="0.2">
      <c r="A47" s="18" t="s">
        <v>356</v>
      </c>
      <c r="B47" s="19">
        <v>63079</v>
      </c>
      <c r="C47" s="25" t="s">
        <v>803</v>
      </c>
      <c r="D47" s="25" t="s">
        <v>804</v>
      </c>
      <c r="E47" s="25" t="s">
        <v>805</v>
      </c>
      <c r="F47" s="25" t="s">
        <v>1212</v>
      </c>
      <c r="G47" s="18" t="s">
        <v>33</v>
      </c>
      <c r="H47" s="20">
        <v>44377</v>
      </c>
      <c r="I47" s="21">
        <v>265263.63949999999</v>
      </c>
      <c r="J47" s="21">
        <v>0</v>
      </c>
      <c r="K47" s="21">
        <v>0</v>
      </c>
      <c r="L47" s="21">
        <v>265263.63949999999</v>
      </c>
      <c r="N47" s="22"/>
      <c r="P47" s="17"/>
    </row>
    <row r="48" spans="1:16" s="13" customFormat="1" ht="20.100000000000001" customHeight="1" x14ac:dyDescent="0.2">
      <c r="A48" s="18" t="s">
        <v>356</v>
      </c>
      <c r="B48" s="19">
        <v>79754</v>
      </c>
      <c r="C48" s="25" t="s">
        <v>834</v>
      </c>
      <c r="D48" s="25" t="s">
        <v>835</v>
      </c>
      <c r="E48" s="25" t="s">
        <v>1009</v>
      </c>
      <c r="F48" s="25" t="s">
        <v>1210</v>
      </c>
      <c r="G48" s="18" t="s">
        <v>29</v>
      </c>
      <c r="H48" s="20">
        <v>44823</v>
      </c>
      <c r="I48" s="21">
        <v>6274065</v>
      </c>
      <c r="J48" s="21">
        <v>3743442</v>
      </c>
      <c r="K48" s="21">
        <v>-18150</v>
      </c>
      <c r="L48" s="21">
        <v>9999357</v>
      </c>
      <c r="N48" s="22"/>
      <c r="P48" s="17"/>
    </row>
    <row r="49" spans="1:16" s="13" customFormat="1" ht="20.100000000000001" customHeight="1" x14ac:dyDescent="0.2">
      <c r="A49" s="18" t="s">
        <v>356</v>
      </c>
      <c r="B49" s="19">
        <v>67631</v>
      </c>
      <c r="C49" s="25" t="s">
        <v>505</v>
      </c>
      <c r="D49" s="25" t="s">
        <v>506</v>
      </c>
      <c r="E49" s="25" t="s">
        <v>507</v>
      </c>
      <c r="F49" s="25" t="s">
        <v>1210</v>
      </c>
      <c r="G49" s="18" t="s">
        <v>29</v>
      </c>
      <c r="H49" s="20">
        <v>39079</v>
      </c>
      <c r="I49" s="21">
        <v>3863742</v>
      </c>
      <c r="J49" s="21">
        <v>0</v>
      </c>
      <c r="K49" s="21">
        <v>-3459694</v>
      </c>
      <c r="L49" s="21">
        <v>404048</v>
      </c>
      <c r="N49" s="22"/>
      <c r="P49" s="17"/>
    </row>
    <row r="50" spans="1:16" s="13" customFormat="1" ht="20.100000000000001" customHeight="1" x14ac:dyDescent="0.2">
      <c r="A50" s="18" t="s">
        <v>356</v>
      </c>
      <c r="B50" s="19">
        <v>80482</v>
      </c>
      <c r="C50" s="25" t="s">
        <v>118</v>
      </c>
      <c r="D50" s="25" t="s">
        <v>119</v>
      </c>
      <c r="E50" s="25" t="s">
        <v>19</v>
      </c>
      <c r="F50" s="25" t="s">
        <v>1198</v>
      </c>
      <c r="G50" s="18" t="s">
        <v>14</v>
      </c>
      <c r="H50" s="20">
        <v>44519</v>
      </c>
      <c r="I50" s="21">
        <v>11331244.67</v>
      </c>
      <c r="J50" s="21">
        <v>1136139</v>
      </c>
      <c r="K50" s="21">
        <v>-12268204</v>
      </c>
      <c r="L50" s="21">
        <v>199179.67</v>
      </c>
      <c r="N50" s="22"/>
      <c r="P50" s="17"/>
    </row>
    <row r="51" spans="1:16" s="13" customFormat="1" ht="20.100000000000001" customHeight="1" x14ac:dyDescent="0.2">
      <c r="A51" s="18" t="s">
        <v>356</v>
      </c>
      <c r="B51" s="19">
        <v>80185</v>
      </c>
      <c r="C51" s="25" t="s">
        <v>277</v>
      </c>
      <c r="D51" s="25" t="s">
        <v>278</v>
      </c>
      <c r="E51" s="25" t="s">
        <v>19</v>
      </c>
      <c r="F51" s="25" t="s">
        <v>1198</v>
      </c>
      <c r="G51" s="18" t="s">
        <v>0</v>
      </c>
      <c r="H51" s="20">
        <v>43335</v>
      </c>
      <c r="I51" s="21">
        <v>3189537.41</v>
      </c>
      <c r="J51" s="21">
        <v>-171788</v>
      </c>
      <c r="K51" s="21">
        <v>-3017749</v>
      </c>
      <c r="L51" s="21">
        <v>0</v>
      </c>
      <c r="N51" s="22"/>
      <c r="P51" s="17"/>
    </row>
    <row r="52" spans="1:16" s="13" customFormat="1" ht="20.100000000000001" customHeight="1" x14ac:dyDescent="0.2">
      <c r="A52" s="18" t="s">
        <v>356</v>
      </c>
      <c r="B52" s="19">
        <v>80305</v>
      </c>
      <c r="C52" s="25" t="s">
        <v>1098</v>
      </c>
      <c r="D52" s="25" t="s">
        <v>950</v>
      </c>
      <c r="E52" s="25" t="s">
        <v>1021</v>
      </c>
      <c r="F52" s="25" t="s">
        <v>1198</v>
      </c>
      <c r="G52" s="18" t="s">
        <v>0</v>
      </c>
      <c r="H52" s="20">
        <v>44071</v>
      </c>
      <c r="I52" s="21">
        <v>0</v>
      </c>
      <c r="J52" s="21">
        <v>18883869.824100003</v>
      </c>
      <c r="K52" s="21">
        <v>-2894353</v>
      </c>
      <c r="L52" s="21">
        <v>15989516.824100001</v>
      </c>
      <c r="N52" s="22"/>
      <c r="P52" s="17"/>
    </row>
    <row r="53" spans="1:16" s="13" customFormat="1" ht="20.100000000000001" customHeight="1" x14ac:dyDescent="0.2">
      <c r="A53" s="18" t="s">
        <v>356</v>
      </c>
      <c r="B53" s="19">
        <v>81487</v>
      </c>
      <c r="C53" s="25" t="s">
        <v>514</v>
      </c>
      <c r="D53" s="25" t="s">
        <v>515</v>
      </c>
      <c r="E53" s="25" t="s">
        <v>507</v>
      </c>
      <c r="F53" s="25" t="s">
        <v>1198</v>
      </c>
      <c r="G53" s="18" t="s">
        <v>0</v>
      </c>
      <c r="H53" s="20">
        <v>44187</v>
      </c>
      <c r="I53" s="21">
        <v>5648401.6499000005</v>
      </c>
      <c r="J53" s="21">
        <v>0</v>
      </c>
      <c r="K53" s="21">
        <v>-5176568</v>
      </c>
      <c r="L53" s="21">
        <v>471833.64990000002</v>
      </c>
      <c r="N53" s="22"/>
      <c r="P53" s="17"/>
    </row>
    <row r="54" spans="1:16" s="13" customFormat="1" ht="20.100000000000001" customHeight="1" x14ac:dyDescent="0.2">
      <c r="A54" s="18" t="s">
        <v>356</v>
      </c>
      <c r="B54" s="19">
        <v>78666</v>
      </c>
      <c r="C54" s="25" t="s">
        <v>413</v>
      </c>
      <c r="D54" s="25" t="s">
        <v>414</v>
      </c>
      <c r="E54" s="25" t="s">
        <v>415</v>
      </c>
      <c r="F54" s="25" t="s">
        <v>1198</v>
      </c>
      <c r="G54" s="18" t="s">
        <v>0</v>
      </c>
      <c r="H54" s="20">
        <v>44477</v>
      </c>
      <c r="I54" s="21">
        <v>2821764.37</v>
      </c>
      <c r="J54" s="21">
        <v>1323596</v>
      </c>
      <c r="K54" s="21">
        <v>-4145360</v>
      </c>
      <c r="L54" s="21">
        <v>0</v>
      </c>
      <c r="N54" s="22"/>
      <c r="P54" s="17"/>
    </row>
    <row r="55" spans="1:16" s="13" customFormat="1" ht="20.100000000000001" customHeight="1" x14ac:dyDescent="0.2">
      <c r="A55" s="18" t="s">
        <v>356</v>
      </c>
      <c r="B55" s="19">
        <v>78966</v>
      </c>
      <c r="C55" s="25" t="s">
        <v>875</v>
      </c>
      <c r="D55" s="25" t="s">
        <v>876</v>
      </c>
      <c r="E55" s="25" t="s">
        <v>868</v>
      </c>
      <c r="F55" s="25" t="s">
        <v>1198</v>
      </c>
      <c r="G55" s="18" t="s">
        <v>14</v>
      </c>
      <c r="I55" s="21">
        <v>5304759</v>
      </c>
      <c r="J55" s="21">
        <v>0</v>
      </c>
      <c r="K55" s="21">
        <v>0</v>
      </c>
      <c r="L55" s="21">
        <v>5304759</v>
      </c>
      <c r="N55" s="22"/>
      <c r="P55" s="17"/>
    </row>
    <row r="56" spans="1:16" s="13" customFormat="1" ht="20.100000000000001" customHeight="1" x14ac:dyDescent="0.2">
      <c r="A56" s="18" t="s">
        <v>356</v>
      </c>
      <c r="B56" s="19">
        <v>60594</v>
      </c>
      <c r="C56" s="25" t="s">
        <v>365</v>
      </c>
      <c r="D56" s="25" t="s">
        <v>366</v>
      </c>
      <c r="E56" s="25" t="s">
        <v>367</v>
      </c>
      <c r="F56" s="25" t="s">
        <v>1413</v>
      </c>
      <c r="G56" s="18" t="s">
        <v>11</v>
      </c>
      <c r="H56" s="20">
        <v>42842</v>
      </c>
      <c r="I56" s="21">
        <v>10756081</v>
      </c>
      <c r="J56" s="21">
        <v>0</v>
      </c>
      <c r="K56" s="21">
        <v>-10756081</v>
      </c>
      <c r="L56" s="21">
        <v>0</v>
      </c>
      <c r="N56" s="22"/>
      <c r="P56" s="17"/>
    </row>
    <row r="57" spans="1:16" s="13" customFormat="1" ht="20.100000000000001" customHeight="1" x14ac:dyDescent="0.2">
      <c r="A57" s="18" t="s">
        <v>356</v>
      </c>
      <c r="B57" s="19">
        <v>80809</v>
      </c>
      <c r="C57" s="25" t="s">
        <v>457</v>
      </c>
      <c r="D57" s="25" t="s">
        <v>458</v>
      </c>
      <c r="E57" s="25" t="s">
        <v>454</v>
      </c>
      <c r="F57" s="25" t="s">
        <v>1227</v>
      </c>
      <c r="G57" s="18" t="s">
        <v>9</v>
      </c>
      <c r="H57" s="20">
        <v>43081</v>
      </c>
      <c r="I57" s="21">
        <v>605761.56000000006</v>
      </c>
      <c r="J57" s="21">
        <v>-562969</v>
      </c>
      <c r="K57" s="21">
        <v>-42793</v>
      </c>
      <c r="L57" s="21">
        <v>0</v>
      </c>
      <c r="N57" s="22"/>
      <c r="P57" s="17"/>
    </row>
    <row r="58" spans="1:16" s="13" customFormat="1" ht="20.100000000000001" customHeight="1" x14ac:dyDescent="0.2">
      <c r="A58" s="18" t="s">
        <v>356</v>
      </c>
      <c r="B58" s="19">
        <v>79275</v>
      </c>
      <c r="C58" s="25" t="s">
        <v>421</v>
      </c>
      <c r="D58" s="25" t="s">
        <v>422</v>
      </c>
      <c r="E58" s="25" t="s">
        <v>418</v>
      </c>
      <c r="F58" s="25" t="s">
        <v>1227</v>
      </c>
      <c r="G58" s="18" t="s">
        <v>9</v>
      </c>
      <c r="H58" s="20">
        <v>44867</v>
      </c>
      <c r="I58" s="21">
        <v>16101753.424000001</v>
      </c>
      <c r="J58" s="21">
        <v>0</v>
      </c>
      <c r="K58" s="21">
        <v>0</v>
      </c>
      <c r="L58" s="21">
        <v>16101753.424000001</v>
      </c>
      <c r="N58" s="22"/>
      <c r="P58" s="17"/>
    </row>
    <row r="59" spans="1:16" s="13" customFormat="1" ht="20.100000000000001" customHeight="1" x14ac:dyDescent="0.2">
      <c r="A59" s="18" t="s">
        <v>356</v>
      </c>
      <c r="B59" s="19">
        <v>66059</v>
      </c>
      <c r="C59" s="25" t="s">
        <v>747</v>
      </c>
      <c r="D59" s="25" t="s">
        <v>748</v>
      </c>
      <c r="E59" s="25" t="s">
        <v>746</v>
      </c>
      <c r="F59" s="25" t="s">
        <v>1209</v>
      </c>
      <c r="G59" s="18" t="s">
        <v>71</v>
      </c>
      <c r="H59" s="20">
        <v>44463</v>
      </c>
      <c r="I59" s="21">
        <v>74855</v>
      </c>
      <c r="J59" s="21">
        <v>0</v>
      </c>
      <c r="K59" s="21">
        <v>0</v>
      </c>
      <c r="L59" s="21">
        <v>74855</v>
      </c>
      <c r="N59" s="22"/>
      <c r="P59" s="17"/>
    </row>
    <row r="60" spans="1:16" s="13" customFormat="1" ht="20.100000000000001" customHeight="1" x14ac:dyDescent="0.2">
      <c r="A60" s="18" t="s">
        <v>356</v>
      </c>
      <c r="B60" s="19">
        <v>80281</v>
      </c>
      <c r="C60" s="25" t="s">
        <v>599</v>
      </c>
      <c r="D60" s="25" t="s">
        <v>600</v>
      </c>
      <c r="E60" s="25" t="s">
        <v>582</v>
      </c>
      <c r="F60" s="25" t="s">
        <v>1199</v>
      </c>
      <c r="G60" s="18" t="s">
        <v>29</v>
      </c>
      <c r="H60" s="20">
        <v>37965</v>
      </c>
      <c r="I60" s="21">
        <v>557285.68000000005</v>
      </c>
      <c r="J60" s="21">
        <v>-4060</v>
      </c>
      <c r="K60" s="21">
        <v>-553226</v>
      </c>
      <c r="L60" s="21">
        <v>0</v>
      </c>
      <c r="N60" s="22"/>
      <c r="P60" s="17"/>
    </row>
    <row r="61" spans="1:16" s="13" customFormat="1" ht="20.100000000000001" customHeight="1" x14ac:dyDescent="0.2">
      <c r="A61" s="18" t="s">
        <v>356</v>
      </c>
      <c r="B61" s="19">
        <v>79425</v>
      </c>
      <c r="C61" s="25" t="s">
        <v>601</v>
      </c>
      <c r="D61" s="25" t="s">
        <v>602</v>
      </c>
      <c r="E61" s="25" t="s">
        <v>603</v>
      </c>
      <c r="F61" s="25" t="s">
        <v>1268</v>
      </c>
      <c r="G61" s="18" t="s">
        <v>0</v>
      </c>
      <c r="H61" s="20">
        <v>44074</v>
      </c>
      <c r="I61" s="21">
        <v>7911992.7675999999</v>
      </c>
      <c r="J61" s="21">
        <v>0</v>
      </c>
      <c r="K61" s="21">
        <v>-7381887.6299999999</v>
      </c>
      <c r="L61" s="21">
        <v>530105.13760000002</v>
      </c>
      <c r="N61" s="22"/>
      <c r="P61" s="17"/>
    </row>
    <row r="62" spans="1:16" s="13" customFormat="1" ht="20.100000000000001" customHeight="1" x14ac:dyDescent="0.2">
      <c r="A62" s="18" t="s">
        <v>356</v>
      </c>
      <c r="B62" s="19">
        <v>79024</v>
      </c>
      <c r="C62" s="25" t="s">
        <v>516</v>
      </c>
      <c r="D62" s="25" t="s">
        <v>517</v>
      </c>
      <c r="E62" s="25" t="s">
        <v>507</v>
      </c>
      <c r="F62" s="25" t="s">
        <v>1268</v>
      </c>
      <c r="G62" s="18" t="s">
        <v>0</v>
      </c>
      <c r="I62" s="21">
        <v>1194213</v>
      </c>
      <c r="J62" s="21">
        <v>0</v>
      </c>
      <c r="K62" s="21">
        <v>0</v>
      </c>
      <c r="L62" s="21">
        <v>1194213</v>
      </c>
      <c r="M62" s="23"/>
      <c r="N62" s="22"/>
      <c r="P62" s="17"/>
    </row>
    <row r="63" spans="1:16" s="13" customFormat="1" ht="20.100000000000001" customHeight="1" x14ac:dyDescent="0.2">
      <c r="A63" s="18" t="s">
        <v>356</v>
      </c>
      <c r="B63" s="19">
        <v>81307</v>
      </c>
      <c r="C63" s="25" t="s">
        <v>67</v>
      </c>
      <c r="D63" s="25" t="s">
        <v>68</v>
      </c>
      <c r="E63" s="25" t="s">
        <v>69</v>
      </c>
      <c r="F63" s="25" t="s">
        <v>1361</v>
      </c>
      <c r="G63" s="18" t="s">
        <v>51</v>
      </c>
      <c r="H63" s="20">
        <v>41201</v>
      </c>
      <c r="I63" s="21">
        <v>3876631.99</v>
      </c>
      <c r="J63" s="21">
        <v>0</v>
      </c>
      <c r="K63" s="21">
        <v>-3819138</v>
      </c>
      <c r="L63" s="21">
        <v>57493.99</v>
      </c>
      <c r="N63" s="22"/>
      <c r="P63" s="17"/>
    </row>
    <row r="64" spans="1:16" s="13" customFormat="1" ht="20.100000000000001" customHeight="1" x14ac:dyDescent="0.2">
      <c r="A64" s="18" t="s">
        <v>356</v>
      </c>
      <c r="B64" s="19">
        <v>67714</v>
      </c>
      <c r="C64" s="25" t="s">
        <v>710</v>
      </c>
      <c r="D64" s="25" t="s">
        <v>711</v>
      </c>
      <c r="E64" s="25" t="s">
        <v>709</v>
      </c>
      <c r="F64" s="25" t="s">
        <v>1265</v>
      </c>
      <c r="G64" s="18" t="s">
        <v>71</v>
      </c>
      <c r="H64" s="20">
        <v>44112</v>
      </c>
      <c r="I64" s="21">
        <v>4949</v>
      </c>
      <c r="J64" s="21">
        <v>0</v>
      </c>
      <c r="K64" s="21">
        <v>0</v>
      </c>
      <c r="L64" s="21">
        <v>4949</v>
      </c>
      <c r="N64" s="22"/>
      <c r="P64" s="17"/>
    </row>
    <row r="65" spans="1:16" s="13" customFormat="1" ht="20.100000000000001" customHeight="1" x14ac:dyDescent="0.2">
      <c r="A65" s="18" t="s">
        <v>356</v>
      </c>
      <c r="B65" s="19">
        <v>62814</v>
      </c>
      <c r="C65" s="25" t="s">
        <v>196</v>
      </c>
      <c r="D65" s="25" t="s">
        <v>197</v>
      </c>
      <c r="E65" s="25" t="s">
        <v>98</v>
      </c>
      <c r="F65" s="25" t="s">
        <v>1205</v>
      </c>
      <c r="G65" s="18" t="s">
        <v>7</v>
      </c>
      <c r="H65" s="20">
        <v>44692</v>
      </c>
      <c r="I65" s="21">
        <v>10084342</v>
      </c>
      <c r="J65" s="21">
        <v>0</v>
      </c>
      <c r="K65" s="21">
        <v>-9609317.2899999991</v>
      </c>
      <c r="L65" s="21">
        <v>475025</v>
      </c>
      <c r="N65" s="22"/>
      <c r="P65" s="17"/>
    </row>
    <row r="66" spans="1:16" s="13" customFormat="1" ht="20.100000000000001" customHeight="1" x14ac:dyDescent="0.2">
      <c r="A66" s="18" t="s">
        <v>356</v>
      </c>
      <c r="B66" s="19">
        <v>80099</v>
      </c>
      <c r="C66" s="25" t="s">
        <v>268</v>
      </c>
      <c r="D66" s="25" t="s">
        <v>269</v>
      </c>
      <c r="E66" s="25" t="s">
        <v>130</v>
      </c>
      <c r="F66" s="25" t="s">
        <v>1205</v>
      </c>
      <c r="G66" s="18" t="s">
        <v>7</v>
      </c>
      <c r="H66" s="20">
        <v>43858</v>
      </c>
      <c r="I66" s="21">
        <v>5540521</v>
      </c>
      <c r="J66" s="21">
        <v>0</v>
      </c>
      <c r="K66" s="21">
        <v>-2817860</v>
      </c>
      <c r="L66" s="21">
        <v>2722661</v>
      </c>
      <c r="N66" s="22"/>
      <c r="P66" s="17"/>
    </row>
    <row r="67" spans="1:16" s="13" customFormat="1" ht="20.100000000000001" customHeight="1" x14ac:dyDescent="0.2">
      <c r="A67" s="18" t="s">
        <v>356</v>
      </c>
      <c r="B67" s="19">
        <v>79255</v>
      </c>
      <c r="C67" s="25" t="s">
        <v>156</v>
      </c>
      <c r="D67" s="25" t="s">
        <v>157</v>
      </c>
      <c r="E67" s="25" t="s">
        <v>1022</v>
      </c>
      <c r="F67" s="25" t="s">
        <v>1205</v>
      </c>
      <c r="G67" s="18" t="s">
        <v>7</v>
      </c>
      <c r="H67" s="20">
        <v>38705</v>
      </c>
      <c r="I67" s="21">
        <v>35065994.7623</v>
      </c>
      <c r="J67" s="21">
        <v>0</v>
      </c>
      <c r="K67" s="21">
        <v>-34763995</v>
      </c>
      <c r="L67" s="21">
        <v>301999.7623</v>
      </c>
      <c r="N67" s="22"/>
      <c r="P67" s="17"/>
    </row>
    <row r="68" spans="1:16" s="13" customFormat="1" ht="20.100000000000001" customHeight="1" x14ac:dyDescent="0.2">
      <c r="A68" s="18" t="s">
        <v>356</v>
      </c>
      <c r="B68" s="19">
        <v>82171</v>
      </c>
      <c r="C68" s="25" t="s">
        <v>643</v>
      </c>
      <c r="D68" s="25" t="s">
        <v>839</v>
      </c>
      <c r="E68" s="25" t="s">
        <v>623</v>
      </c>
      <c r="F68" s="25" t="s">
        <v>1215</v>
      </c>
      <c r="G68" s="18" t="s">
        <v>25</v>
      </c>
      <c r="H68" s="20">
        <v>44316</v>
      </c>
      <c r="I68" s="21">
        <v>8754652</v>
      </c>
      <c r="J68" s="21">
        <v>-82169</v>
      </c>
      <c r="K68" s="21">
        <v>-8672483</v>
      </c>
      <c r="L68" s="21">
        <v>0</v>
      </c>
      <c r="N68" s="22"/>
      <c r="P68" s="17"/>
    </row>
    <row r="69" spans="1:16" s="13" customFormat="1" ht="20.100000000000001" customHeight="1" x14ac:dyDescent="0.2">
      <c r="A69" s="18" t="s">
        <v>356</v>
      </c>
      <c r="B69" s="19">
        <v>78299</v>
      </c>
      <c r="C69" s="25" t="s">
        <v>550</v>
      </c>
      <c r="D69" s="25" t="s">
        <v>551</v>
      </c>
      <c r="E69" s="25" t="s">
        <v>547</v>
      </c>
      <c r="F69" s="25" t="s">
        <v>1222</v>
      </c>
      <c r="G69" s="18" t="s">
        <v>47</v>
      </c>
      <c r="H69" s="20">
        <v>44659</v>
      </c>
      <c r="I69" s="21">
        <v>40000</v>
      </c>
      <c r="J69" s="21">
        <v>0</v>
      </c>
      <c r="K69" s="21">
        <v>0</v>
      </c>
      <c r="L69" s="21">
        <v>40000</v>
      </c>
      <c r="N69" s="22"/>
      <c r="P69" s="17"/>
    </row>
    <row r="70" spans="1:16" s="13" customFormat="1" ht="20.100000000000001" customHeight="1" x14ac:dyDescent="0.2">
      <c r="A70" s="18" t="s">
        <v>356</v>
      </c>
      <c r="B70" s="19">
        <v>78821</v>
      </c>
      <c r="C70" s="25" t="s">
        <v>859</v>
      </c>
      <c r="D70" s="25" t="s">
        <v>860</v>
      </c>
      <c r="E70" s="25" t="s">
        <v>651</v>
      </c>
      <c r="F70" s="25" t="s">
        <v>1412</v>
      </c>
      <c r="G70" s="18" t="s">
        <v>0</v>
      </c>
      <c r="H70" s="20">
        <v>44264</v>
      </c>
      <c r="I70" s="21">
        <v>9517560.1749000009</v>
      </c>
      <c r="J70" s="21">
        <v>0</v>
      </c>
      <c r="K70" s="21">
        <v>0</v>
      </c>
      <c r="L70" s="21">
        <v>9517560.1749000009</v>
      </c>
      <c r="N70" s="22"/>
      <c r="P70" s="17"/>
    </row>
    <row r="71" spans="1:16" s="13" customFormat="1" ht="20.100000000000001" customHeight="1" x14ac:dyDescent="0.2">
      <c r="A71" s="18" t="s">
        <v>356</v>
      </c>
      <c r="B71" s="19">
        <v>63610</v>
      </c>
      <c r="C71" s="25" t="s">
        <v>735</v>
      </c>
      <c r="D71" s="25" t="s">
        <v>736</v>
      </c>
      <c r="E71" s="25" t="s">
        <v>726</v>
      </c>
      <c r="F71" s="25" t="s">
        <v>1237</v>
      </c>
      <c r="G71" s="18" t="s">
        <v>71</v>
      </c>
      <c r="H71" s="20">
        <v>41269</v>
      </c>
      <c r="I71" s="21">
        <v>237500</v>
      </c>
      <c r="J71" s="21">
        <v>0</v>
      </c>
      <c r="K71" s="21">
        <v>0</v>
      </c>
      <c r="L71" s="21">
        <v>237500</v>
      </c>
      <c r="N71" s="22"/>
      <c r="P71" s="17"/>
    </row>
    <row r="72" spans="1:16" s="13" customFormat="1" ht="20.100000000000001" customHeight="1" x14ac:dyDescent="0.2">
      <c r="A72" s="18" t="s">
        <v>356</v>
      </c>
      <c r="B72" s="19">
        <v>62498</v>
      </c>
      <c r="C72" s="25" t="s">
        <v>733</v>
      </c>
      <c r="D72" s="25" t="s">
        <v>734</v>
      </c>
      <c r="E72" s="25" t="s">
        <v>726</v>
      </c>
      <c r="F72" s="25" t="s">
        <v>1237</v>
      </c>
      <c r="G72" s="18" t="s">
        <v>33</v>
      </c>
      <c r="H72" s="20">
        <v>38665</v>
      </c>
      <c r="I72" s="21">
        <v>207500</v>
      </c>
      <c r="J72" s="21">
        <v>0</v>
      </c>
      <c r="K72" s="21">
        <v>0</v>
      </c>
      <c r="L72" s="21">
        <v>207500</v>
      </c>
      <c r="N72" s="22"/>
      <c r="P72" s="17"/>
    </row>
    <row r="73" spans="1:16" s="13" customFormat="1" ht="20.100000000000001" customHeight="1" x14ac:dyDescent="0.2">
      <c r="A73" s="18" t="s">
        <v>356</v>
      </c>
      <c r="B73" s="19">
        <v>78904</v>
      </c>
      <c r="C73" s="25" t="s">
        <v>700</v>
      </c>
      <c r="D73" s="25" t="s">
        <v>701</v>
      </c>
      <c r="E73" s="25" t="s">
        <v>697</v>
      </c>
      <c r="F73" s="25" t="s">
        <v>1237</v>
      </c>
      <c r="G73" s="18" t="s">
        <v>71</v>
      </c>
      <c r="H73" s="20">
        <v>42936</v>
      </c>
      <c r="I73" s="21">
        <v>24043</v>
      </c>
      <c r="J73" s="21">
        <v>0</v>
      </c>
      <c r="K73" s="21">
        <v>0</v>
      </c>
      <c r="L73" s="21">
        <v>24043</v>
      </c>
      <c r="N73" s="22"/>
      <c r="P73" s="17"/>
    </row>
    <row r="74" spans="1:16" s="13" customFormat="1" ht="20.100000000000001" customHeight="1" x14ac:dyDescent="0.2">
      <c r="A74" s="18" t="s">
        <v>356</v>
      </c>
      <c r="B74" s="19">
        <v>81085</v>
      </c>
      <c r="C74" s="25" t="s">
        <v>548</v>
      </c>
      <c r="D74" s="25" t="s">
        <v>549</v>
      </c>
      <c r="E74" s="25" t="s">
        <v>547</v>
      </c>
      <c r="F74" s="25" t="s">
        <v>1237</v>
      </c>
      <c r="G74" s="18" t="s">
        <v>33</v>
      </c>
      <c r="H74" s="20">
        <v>43374</v>
      </c>
      <c r="I74" s="21">
        <v>96819.893100000001</v>
      </c>
      <c r="J74" s="21">
        <v>0</v>
      </c>
      <c r="K74" s="21">
        <v>0</v>
      </c>
      <c r="L74" s="21">
        <v>96819.893100000001</v>
      </c>
      <c r="M74" s="23"/>
      <c r="N74" s="22"/>
      <c r="P74" s="17"/>
    </row>
    <row r="75" spans="1:16" s="13" customFormat="1" ht="20.100000000000001" customHeight="1" x14ac:dyDescent="0.2">
      <c r="A75" s="18" t="s">
        <v>356</v>
      </c>
      <c r="B75" s="19">
        <v>79236</v>
      </c>
      <c r="C75" s="25" t="s">
        <v>749</v>
      </c>
      <c r="D75" s="25" t="s">
        <v>750</v>
      </c>
      <c r="E75" s="25" t="s">
        <v>746</v>
      </c>
      <c r="F75" s="25" t="s">
        <v>1302</v>
      </c>
      <c r="G75" s="18" t="s">
        <v>12</v>
      </c>
      <c r="H75" s="20">
        <v>44551</v>
      </c>
      <c r="I75" s="21">
        <v>136351</v>
      </c>
      <c r="J75" s="21">
        <v>0</v>
      </c>
      <c r="K75" s="21">
        <v>0</v>
      </c>
      <c r="L75" s="21">
        <v>136351</v>
      </c>
      <c r="N75" s="22"/>
      <c r="P75" s="17"/>
    </row>
    <row r="76" spans="1:16" s="13" customFormat="1" ht="20.100000000000001" customHeight="1" x14ac:dyDescent="0.2">
      <c r="A76" s="18" t="s">
        <v>356</v>
      </c>
      <c r="B76" s="19">
        <v>80254</v>
      </c>
      <c r="C76" s="25" t="s">
        <v>811</v>
      </c>
      <c r="D76" s="25" t="s">
        <v>812</v>
      </c>
      <c r="E76" s="25" t="s">
        <v>810</v>
      </c>
      <c r="F76" s="25" t="s">
        <v>1229</v>
      </c>
      <c r="G76" s="18" t="s">
        <v>72</v>
      </c>
      <c r="H76" s="20">
        <v>44029</v>
      </c>
      <c r="I76" s="21">
        <v>17872457.120000001</v>
      </c>
      <c r="J76" s="21">
        <v>0</v>
      </c>
      <c r="K76" s="21">
        <v>-4481519</v>
      </c>
      <c r="L76" s="21">
        <v>13390938.119999999</v>
      </c>
      <c r="N76" s="22"/>
      <c r="P76" s="17"/>
    </row>
    <row r="77" spans="1:16" s="13" customFormat="1" ht="20.100000000000001" customHeight="1" x14ac:dyDescent="0.2">
      <c r="A77" s="18" t="s">
        <v>356</v>
      </c>
      <c r="B77" s="19">
        <v>80156</v>
      </c>
      <c r="C77" s="25" t="s">
        <v>177</v>
      </c>
      <c r="D77" s="25" t="s">
        <v>178</v>
      </c>
      <c r="E77" s="25" t="s">
        <v>50</v>
      </c>
      <c r="F77" s="25" t="s">
        <v>1185</v>
      </c>
      <c r="G77" s="18" t="s">
        <v>51</v>
      </c>
      <c r="H77" s="20">
        <v>44805</v>
      </c>
      <c r="I77" s="21">
        <v>5275412</v>
      </c>
      <c r="J77" s="21">
        <v>304256</v>
      </c>
      <c r="K77" s="21">
        <v>-5579668</v>
      </c>
      <c r="L77" s="21">
        <v>0</v>
      </c>
      <c r="N77" s="22"/>
      <c r="P77" s="17"/>
    </row>
    <row r="78" spans="1:16" s="13" customFormat="1" ht="20.100000000000001" customHeight="1" x14ac:dyDescent="0.2">
      <c r="A78" s="18" t="s">
        <v>356</v>
      </c>
      <c r="B78" s="19">
        <v>80524</v>
      </c>
      <c r="C78" s="25" t="s">
        <v>1065</v>
      </c>
      <c r="D78" s="25" t="s">
        <v>918</v>
      </c>
      <c r="E78" s="25" t="s">
        <v>1012</v>
      </c>
      <c r="F78" s="25" t="s">
        <v>1185</v>
      </c>
      <c r="G78" s="18" t="s">
        <v>51</v>
      </c>
      <c r="H78" s="20">
        <v>43671</v>
      </c>
      <c r="I78" s="21">
        <v>0</v>
      </c>
      <c r="J78" s="21">
        <v>15147748</v>
      </c>
      <c r="K78" s="21">
        <f>-2969550-60000</f>
        <v>-3029550</v>
      </c>
      <c r="L78" s="21">
        <f>12178198-60000</f>
        <v>12118198</v>
      </c>
      <c r="N78" s="22"/>
      <c r="P78" s="17"/>
    </row>
    <row r="79" spans="1:16" s="13" customFormat="1" ht="20.100000000000001" customHeight="1" x14ac:dyDescent="0.2">
      <c r="A79" s="18" t="s">
        <v>356</v>
      </c>
      <c r="B79" s="19">
        <v>63365</v>
      </c>
      <c r="C79" s="25" t="s">
        <v>48</v>
      </c>
      <c r="D79" s="25" t="s">
        <v>49</v>
      </c>
      <c r="E79" s="25" t="s">
        <v>50</v>
      </c>
      <c r="F79" s="25" t="s">
        <v>1185</v>
      </c>
      <c r="G79" s="18" t="s">
        <v>51</v>
      </c>
      <c r="H79" s="20">
        <v>43909</v>
      </c>
      <c r="I79" s="21">
        <v>342283</v>
      </c>
      <c r="J79" s="21">
        <v>0</v>
      </c>
      <c r="K79" s="21">
        <v>0</v>
      </c>
      <c r="L79" s="21">
        <v>342283</v>
      </c>
      <c r="N79" s="22"/>
      <c r="P79" s="17"/>
    </row>
    <row r="80" spans="1:16" s="13" customFormat="1" ht="20.100000000000001" customHeight="1" x14ac:dyDescent="0.2">
      <c r="A80" s="18" t="s">
        <v>356</v>
      </c>
      <c r="B80" s="19">
        <v>80963</v>
      </c>
      <c r="C80" s="25" t="s">
        <v>76</v>
      </c>
      <c r="D80" s="25" t="s">
        <v>77</v>
      </c>
      <c r="E80" s="25" t="s">
        <v>78</v>
      </c>
      <c r="F80" s="25" t="s">
        <v>1185</v>
      </c>
      <c r="G80" s="18" t="s">
        <v>51</v>
      </c>
      <c r="H80" s="20">
        <v>44090</v>
      </c>
      <c r="I80" s="21">
        <v>15610828.49</v>
      </c>
      <c r="J80" s="21">
        <v>0</v>
      </c>
      <c r="K80" s="21">
        <v>-3902707</v>
      </c>
      <c r="L80" s="21">
        <v>11708121.49</v>
      </c>
      <c r="N80" s="22"/>
      <c r="P80" s="17"/>
    </row>
    <row r="81" spans="1:16" s="13" customFormat="1" ht="20.100000000000001" customHeight="1" x14ac:dyDescent="0.2">
      <c r="A81" s="18" t="s">
        <v>356</v>
      </c>
      <c r="B81" s="19">
        <v>79290</v>
      </c>
      <c r="C81" s="25" t="s">
        <v>90</v>
      </c>
      <c r="D81" s="25" t="s">
        <v>91</v>
      </c>
      <c r="E81" s="25" t="s">
        <v>50</v>
      </c>
      <c r="F81" s="25" t="s">
        <v>1185</v>
      </c>
      <c r="G81" s="18" t="s">
        <v>51</v>
      </c>
      <c r="H81" s="20">
        <v>44342</v>
      </c>
      <c r="I81" s="21">
        <v>12099173.199999999</v>
      </c>
      <c r="J81" s="21">
        <v>0</v>
      </c>
      <c r="K81" s="21">
        <v>-11849173</v>
      </c>
      <c r="L81" s="21">
        <v>250000.2</v>
      </c>
      <c r="N81" s="22"/>
      <c r="P81" s="17"/>
    </row>
    <row r="82" spans="1:16" s="13" customFormat="1" ht="20.100000000000001" customHeight="1" x14ac:dyDescent="0.2">
      <c r="A82" s="18" t="s">
        <v>356</v>
      </c>
      <c r="B82" s="19">
        <v>63633</v>
      </c>
      <c r="C82" s="25" t="s">
        <v>215</v>
      </c>
      <c r="D82" s="25" t="s">
        <v>216</v>
      </c>
      <c r="E82" s="25" t="s">
        <v>78</v>
      </c>
      <c r="F82" s="25" t="s">
        <v>1185</v>
      </c>
      <c r="G82" s="18" t="s">
        <v>51</v>
      </c>
      <c r="H82" s="20">
        <v>43251</v>
      </c>
      <c r="I82" s="21">
        <v>11435130</v>
      </c>
      <c r="J82" s="21">
        <v>0</v>
      </c>
      <c r="K82" s="21">
        <v>0</v>
      </c>
      <c r="L82" s="21">
        <v>11435130</v>
      </c>
      <c r="N82" s="22"/>
      <c r="P82" s="17"/>
    </row>
    <row r="83" spans="1:16" s="13" customFormat="1" ht="20.100000000000001" customHeight="1" x14ac:dyDescent="0.2">
      <c r="A83" s="18" t="s">
        <v>356</v>
      </c>
      <c r="B83" s="19">
        <v>81836</v>
      </c>
      <c r="C83" s="25" t="s">
        <v>302</v>
      </c>
      <c r="D83" s="25" t="s">
        <v>303</v>
      </c>
      <c r="E83" s="25" t="s">
        <v>78</v>
      </c>
      <c r="F83" s="25" t="s">
        <v>1185</v>
      </c>
      <c r="G83" s="18" t="s">
        <v>51</v>
      </c>
      <c r="H83" s="20">
        <v>44763</v>
      </c>
      <c r="I83" s="21">
        <v>11796808.712400001</v>
      </c>
      <c r="J83" s="21">
        <v>0</v>
      </c>
      <c r="K83" s="21">
        <v>-4954660</v>
      </c>
      <c r="L83" s="21">
        <v>6842148.7124000005</v>
      </c>
      <c r="N83" s="22"/>
      <c r="P83" s="17"/>
    </row>
    <row r="84" spans="1:16" s="13" customFormat="1" ht="20.100000000000001" customHeight="1" x14ac:dyDescent="0.2">
      <c r="A84" s="18" t="s">
        <v>356</v>
      </c>
      <c r="B84" s="19">
        <v>60637</v>
      </c>
      <c r="C84" s="25" t="s">
        <v>1063</v>
      </c>
      <c r="D84" s="25" t="s">
        <v>916</v>
      </c>
      <c r="E84" s="25" t="s">
        <v>1008</v>
      </c>
      <c r="F84" s="25" t="s">
        <v>1224</v>
      </c>
      <c r="G84" s="18" t="s">
        <v>29</v>
      </c>
      <c r="H84" s="20">
        <v>44403</v>
      </c>
      <c r="I84" s="21">
        <v>0</v>
      </c>
      <c r="J84" s="21">
        <v>5797329.7089999998</v>
      </c>
      <c r="K84" s="21">
        <v>-1166423</v>
      </c>
      <c r="L84" s="21">
        <v>4630906.7089999998</v>
      </c>
      <c r="N84" s="22"/>
      <c r="P84" s="17"/>
    </row>
    <row r="85" spans="1:16" s="13" customFormat="1" ht="20.100000000000001" customHeight="1" x14ac:dyDescent="0.2">
      <c r="A85" s="18" t="s">
        <v>356</v>
      </c>
      <c r="B85" s="19">
        <v>78718</v>
      </c>
      <c r="C85" s="25" t="s">
        <v>824</v>
      </c>
      <c r="D85" s="25" t="s">
        <v>825</v>
      </c>
      <c r="E85" s="25" t="s">
        <v>826</v>
      </c>
      <c r="F85" s="25" t="s">
        <v>1277</v>
      </c>
      <c r="G85" s="18" t="s">
        <v>0</v>
      </c>
      <c r="H85" s="20">
        <v>43452</v>
      </c>
      <c r="I85" s="21">
        <v>1177833.58</v>
      </c>
      <c r="J85" s="21">
        <v>0</v>
      </c>
      <c r="K85" s="21">
        <v>-764726.02</v>
      </c>
      <c r="L85" s="21">
        <f>107230.58+305877</f>
        <v>413107.58</v>
      </c>
      <c r="N85" s="22"/>
      <c r="P85" s="17"/>
    </row>
    <row r="86" spans="1:16" s="13" customFormat="1" ht="20.100000000000001" customHeight="1" x14ac:dyDescent="0.2">
      <c r="A86" s="18" t="s">
        <v>356</v>
      </c>
      <c r="B86" s="19">
        <v>80722</v>
      </c>
      <c r="C86" s="25" t="s">
        <v>1082</v>
      </c>
      <c r="D86" s="25" t="s">
        <v>935</v>
      </c>
      <c r="E86" s="25" t="s">
        <v>1016</v>
      </c>
      <c r="F86" s="25" t="s">
        <v>1285</v>
      </c>
      <c r="G86" s="18" t="s">
        <v>23</v>
      </c>
      <c r="H86" s="20">
        <v>43852</v>
      </c>
      <c r="I86" s="21">
        <v>13021377.439999999</v>
      </c>
      <c r="J86" s="21">
        <v>0</v>
      </c>
      <c r="K86" s="21">
        <v>-1703217</v>
      </c>
      <c r="L86" s="21">
        <v>11318160.439999999</v>
      </c>
      <c r="N86" s="22"/>
      <c r="P86" s="17"/>
    </row>
    <row r="87" spans="1:16" s="13" customFormat="1" ht="20.100000000000001" customHeight="1" x14ac:dyDescent="0.2">
      <c r="A87" s="18" t="s">
        <v>356</v>
      </c>
      <c r="B87" s="19">
        <v>78735</v>
      </c>
      <c r="C87" s="25" t="s">
        <v>838</v>
      </c>
      <c r="D87" s="25" t="s">
        <v>636</v>
      </c>
      <c r="E87" s="25" t="s">
        <v>623</v>
      </c>
      <c r="F87" s="25" t="s">
        <v>1285</v>
      </c>
      <c r="G87" s="18" t="s">
        <v>46</v>
      </c>
      <c r="H87" s="20">
        <v>42339</v>
      </c>
      <c r="I87" s="21">
        <v>13451545</v>
      </c>
      <c r="J87" s="21">
        <v>0</v>
      </c>
      <c r="K87" s="21">
        <v>0</v>
      </c>
      <c r="L87" s="21">
        <v>13451545</v>
      </c>
      <c r="N87" s="22"/>
      <c r="P87" s="17"/>
    </row>
    <row r="88" spans="1:16" s="13" customFormat="1" ht="20.100000000000001" customHeight="1" x14ac:dyDescent="0.2">
      <c r="A88" s="18" t="s">
        <v>356</v>
      </c>
      <c r="B88" s="19">
        <v>80059</v>
      </c>
      <c r="C88" s="25" t="s">
        <v>161</v>
      </c>
      <c r="D88" s="25" t="s">
        <v>162</v>
      </c>
      <c r="E88" s="25" t="s">
        <v>19</v>
      </c>
      <c r="F88" s="25" t="s">
        <v>1330</v>
      </c>
      <c r="G88" s="18" t="s">
        <v>25</v>
      </c>
      <c r="H88" s="20">
        <v>43725</v>
      </c>
      <c r="I88" s="21">
        <v>11004208</v>
      </c>
      <c r="J88" s="21">
        <v>0</v>
      </c>
      <c r="K88" s="21">
        <v>0</v>
      </c>
      <c r="L88" s="21">
        <v>11004208</v>
      </c>
      <c r="N88" s="22"/>
      <c r="P88" s="17"/>
    </row>
    <row r="89" spans="1:16" s="13" customFormat="1" ht="20.100000000000001" customHeight="1" x14ac:dyDescent="0.2">
      <c r="A89" s="18" t="s">
        <v>356</v>
      </c>
      <c r="B89" s="19">
        <v>79294</v>
      </c>
      <c r="C89" s="25" t="s">
        <v>205</v>
      </c>
      <c r="D89" s="25" t="s">
        <v>206</v>
      </c>
      <c r="E89" s="25" t="s">
        <v>19</v>
      </c>
      <c r="F89" s="25" t="s">
        <v>1330</v>
      </c>
      <c r="G89" s="18" t="s">
        <v>25</v>
      </c>
      <c r="H89" s="20">
        <v>40525</v>
      </c>
      <c r="I89" s="21">
        <v>120000.48</v>
      </c>
      <c r="J89" s="21">
        <v>36125</v>
      </c>
      <c r="K89" s="21">
        <v>-156125</v>
      </c>
      <c r="L89" s="21">
        <v>0</v>
      </c>
      <c r="N89" s="22"/>
      <c r="P89" s="17"/>
    </row>
    <row r="90" spans="1:16" s="13" customFormat="1" ht="20.100000000000001" customHeight="1" x14ac:dyDescent="0.2">
      <c r="A90" s="18" t="s">
        <v>356</v>
      </c>
      <c r="B90" s="19">
        <v>81178</v>
      </c>
      <c r="C90" s="25" t="s">
        <v>593</v>
      </c>
      <c r="D90" s="25" t="s">
        <v>594</v>
      </c>
      <c r="E90" s="25" t="s">
        <v>582</v>
      </c>
      <c r="F90" s="25" t="s">
        <v>1232</v>
      </c>
      <c r="G90" s="18" t="s">
        <v>27</v>
      </c>
      <c r="H90" s="20">
        <v>44558</v>
      </c>
      <c r="I90" s="21">
        <v>4527624.4800000004</v>
      </c>
      <c r="J90" s="21">
        <v>0</v>
      </c>
      <c r="K90" s="21">
        <v>-4396735</v>
      </c>
      <c r="L90" s="21">
        <v>130889.48</v>
      </c>
      <c r="N90" s="22"/>
      <c r="P90" s="17"/>
    </row>
    <row r="91" spans="1:16" s="13" customFormat="1" ht="20.100000000000001" customHeight="1" x14ac:dyDescent="0.2">
      <c r="A91" s="18" t="s">
        <v>356</v>
      </c>
      <c r="B91" s="19">
        <v>80278</v>
      </c>
      <c r="C91" s="25" t="s">
        <v>497</v>
      </c>
      <c r="D91" s="25" t="s">
        <v>498</v>
      </c>
      <c r="E91" s="25" t="s">
        <v>470</v>
      </c>
      <c r="F91" s="25" t="s">
        <v>1232</v>
      </c>
      <c r="G91" s="18" t="s">
        <v>27</v>
      </c>
      <c r="H91" s="20">
        <v>44285</v>
      </c>
      <c r="I91" s="21">
        <v>6729288.9900000002</v>
      </c>
      <c r="J91" s="21">
        <v>0</v>
      </c>
      <c r="K91" s="21">
        <v>0</v>
      </c>
      <c r="L91" s="21">
        <v>6729288.9900000002</v>
      </c>
      <c r="N91" s="22"/>
      <c r="P91" s="17"/>
    </row>
    <row r="92" spans="1:16" s="13" customFormat="1" ht="20.100000000000001" customHeight="1" x14ac:dyDescent="0.2">
      <c r="A92" s="18" t="s">
        <v>356</v>
      </c>
      <c r="B92" s="19">
        <v>79696</v>
      </c>
      <c r="C92" s="25" t="s">
        <v>1099</v>
      </c>
      <c r="D92" s="25" t="s">
        <v>844</v>
      </c>
      <c r="E92" s="25" t="s">
        <v>651</v>
      </c>
      <c r="F92" s="25" t="s">
        <v>1333</v>
      </c>
      <c r="G92" s="18" t="s">
        <v>26</v>
      </c>
      <c r="H92" s="20">
        <v>43817</v>
      </c>
      <c r="I92" s="21">
        <v>11929590.652000001</v>
      </c>
      <c r="J92" s="21">
        <v>0</v>
      </c>
      <c r="K92" s="21">
        <v>-11103387</v>
      </c>
      <c r="L92" s="21">
        <v>826203.652</v>
      </c>
      <c r="N92" s="22"/>
      <c r="P92" s="17"/>
    </row>
    <row r="93" spans="1:16" s="13" customFormat="1" ht="20.100000000000001" customHeight="1" x14ac:dyDescent="0.2">
      <c r="A93" s="18" t="s">
        <v>356</v>
      </c>
      <c r="B93" s="19">
        <v>81727</v>
      </c>
      <c r="C93" s="25" t="s">
        <v>558</v>
      </c>
      <c r="D93" s="25" t="s">
        <v>559</v>
      </c>
      <c r="E93" s="25" t="s">
        <v>555</v>
      </c>
      <c r="F93" s="25" t="s">
        <v>1364</v>
      </c>
      <c r="G93" s="18" t="s">
        <v>29</v>
      </c>
      <c r="H93" s="20">
        <v>43675</v>
      </c>
      <c r="I93" s="21">
        <v>306663</v>
      </c>
      <c r="J93" s="21">
        <v>0</v>
      </c>
      <c r="K93" s="21">
        <v>0</v>
      </c>
      <c r="L93" s="21">
        <v>306663</v>
      </c>
      <c r="N93" s="22"/>
      <c r="P93" s="17"/>
    </row>
    <row r="94" spans="1:16" s="13" customFormat="1" ht="20.100000000000001" customHeight="1" x14ac:dyDescent="0.2">
      <c r="A94" s="18" t="s">
        <v>356</v>
      </c>
      <c r="B94" s="19">
        <v>79144</v>
      </c>
      <c r="C94" s="25" t="s">
        <v>589</v>
      </c>
      <c r="D94" s="25" t="s">
        <v>590</v>
      </c>
      <c r="E94" s="25" t="s">
        <v>582</v>
      </c>
      <c r="F94" s="25" t="s">
        <v>1289</v>
      </c>
      <c r="G94" s="18" t="s">
        <v>46</v>
      </c>
      <c r="H94" s="20">
        <v>44041</v>
      </c>
      <c r="I94" s="21">
        <v>6248982.7599999998</v>
      </c>
      <c r="J94" s="21">
        <v>0</v>
      </c>
      <c r="K94" s="21">
        <v>-6130728</v>
      </c>
      <c r="L94" s="21">
        <v>118254.76</v>
      </c>
      <c r="N94" s="22"/>
      <c r="P94" s="17"/>
    </row>
    <row r="95" spans="1:16" s="13" customFormat="1" ht="20.100000000000001" customHeight="1" x14ac:dyDescent="0.2">
      <c r="A95" s="18" t="s">
        <v>356</v>
      </c>
      <c r="B95" s="19">
        <v>79974</v>
      </c>
      <c r="C95" s="25" t="s">
        <v>512</v>
      </c>
      <c r="D95" s="25" t="s">
        <v>513</v>
      </c>
      <c r="E95" s="25" t="s">
        <v>507</v>
      </c>
      <c r="F95" s="25" t="s">
        <v>1289</v>
      </c>
      <c r="G95" s="18" t="s">
        <v>9</v>
      </c>
      <c r="H95" s="20">
        <v>44831</v>
      </c>
      <c r="I95" s="21">
        <v>10384757.068600001</v>
      </c>
      <c r="J95" s="21">
        <v>0</v>
      </c>
      <c r="K95" s="21">
        <v>0</v>
      </c>
      <c r="L95" s="21">
        <v>10384757.068600001</v>
      </c>
      <c r="N95" s="22"/>
      <c r="P95" s="17"/>
    </row>
    <row r="96" spans="1:16" s="13" customFormat="1" ht="20.100000000000001" customHeight="1" x14ac:dyDescent="0.2">
      <c r="A96" s="18" t="s">
        <v>356</v>
      </c>
      <c r="B96" s="19">
        <v>78180</v>
      </c>
      <c r="C96" s="25" t="s">
        <v>649</v>
      </c>
      <c r="D96" s="25" t="s">
        <v>650</v>
      </c>
      <c r="E96" s="25" t="s">
        <v>843</v>
      </c>
      <c r="F96" s="25" t="s">
        <v>1171</v>
      </c>
      <c r="G96" s="18" t="s">
        <v>120</v>
      </c>
      <c r="H96" s="20">
        <v>43538</v>
      </c>
      <c r="I96" s="21">
        <v>6401776.7744000005</v>
      </c>
      <c r="J96" s="21">
        <v>0</v>
      </c>
      <c r="K96" s="21">
        <v>0</v>
      </c>
      <c r="L96" s="21">
        <v>6401776.7744000005</v>
      </c>
      <c r="N96" s="22"/>
      <c r="P96" s="17"/>
    </row>
    <row r="97" spans="1:16" s="13" customFormat="1" ht="20.100000000000001" customHeight="1" x14ac:dyDescent="0.2">
      <c r="A97" s="18" t="s">
        <v>356</v>
      </c>
      <c r="B97" s="19">
        <v>78923</v>
      </c>
      <c r="C97" s="25" t="s">
        <v>445</v>
      </c>
      <c r="D97" s="25" t="s">
        <v>446</v>
      </c>
      <c r="E97" s="25" t="s">
        <v>444</v>
      </c>
      <c r="F97" s="25" t="s">
        <v>1439</v>
      </c>
      <c r="G97" s="18" t="s">
        <v>23</v>
      </c>
      <c r="I97" s="21">
        <v>197917.45</v>
      </c>
      <c r="J97" s="21">
        <v>0</v>
      </c>
      <c r="K97" s="21">
        <v>0</v>
      </c>
      <c r="L97" s="21">
        <v>197917.45</v>
      </c>
      <c r="N97" s="22"/>
      <c r="P97" s="17"/>
    </row>
    <row r="98" spans="1:16" s="13" customFormat="1" ht="20.100000000000001" customHeight="1" x14ac:dyDescent="0.2">
      <c r="A98" s="18" t="s">
        <v>356</v>
      </c>
      <c r="B98" s="19">
        <v>79287</v>
      </c>
      <c r="C98" s="25" t="s">
        <v>793</v>
      </c>
      <c r="D98" s="25" t="s">
        <v>794</v>
      </c>
      <c r="E98" s="25" t="s">
        <v>792</v>
      </c>
      <c r="F98" s="25" t="s">
        <v>1295</v>
      </c>
      <c r="G98" s="18" t="s">
        <v>40</v>
      </c>
      <c r="H98" s="20">
        <v>42619</v>
      </c>
      <c r="I98" s="21">
        <v>446535.15</v>
      </c>
      <c r="J98" s="21">
        <v>0</v>
      </c>
      <c r="K98" s="21">
        <v>-446535</v>
      </c>
      <c r="L98" s="21">
        <v>0</v>
      </c>
      <c r="N98" s="22"/>
      <c r="P98" s="17"/>
    </row>
    <row r="99" spans="1:16" s="13" customFormat="1" ht="20.100000000000001" customHeight="1" x14ac:dyDescent="0.2">
      <c r="A99" s="18" t="s">
        <v>356</v>
      </c>
      <c r="B99" s="19">
        <v>63059</v>
      </c>
      <c r="C99" s="25" t="s">
        <v>871</v>
      </c>
      <c r="D99" s="25" t="s">
        <v>872</v>
      </c>
      <c r="E99" s="25" t="s">
        <v>868</v>
      </c>
      <c r="F99" s="25" t="s">
        <v>1273</v>
      </c>
      <c r="G99" s="18" t="s">
        <v>16</v>
      </c>
      <c r="H99" s="20">
        <v>43857</v>
      </c>
      <c r="I99" s="21">
        <v>6824082.5362999998</v>
      </c>
      <c r="J99" s="21">
        <v>0</v>
      </c>
      <c r="K99" s="21">
        <v>0</v>
      </c>
      <c r="L99" s="21">
        <v>6824082.5362999998</v>
      </c>
      <c r="N99" s="22"/>
      <c r="P99" s="17"/>
    </row>
    <row r="100" spans="1:16" s="13" customFormat="1" ht="20.100000000000001" customHeight="1" x14ac:dyDescent="0.2">
      <c r="A100" s="18" t="s">
        <v>356</v>
      </c>
      <c r="B100" s="19">
        <v>79509</v>
      </c>
      <c r="C100" s="25" t="s">
        <v>1153</v>
      </c>
      <c r="D100" s="25" t="s">
        <v>1004</v>
      </c>
      <c r="E100" s="25" t="s">
        <v>815</v>
      </c>
      <c r="F100" s="25" t="s">
        <v>1273</v>
      </c>
      <c r="G100" s="18" t="s">
        <v>16</v>
      </c>
      <c r="I100" s="21">
        <v>0</v>
      </c>
      <c r="J100" s="21">
        <v>11095640.324999999</v>
      </c>
      <c r="K100" s="21">
        <v>-1709752</v>
      </c>
      <c r="L100" s="21">
        <v>9385888.3249999993</v>
      </c>
      <c r="M100" s="23"/>
      <c r="N100" s="22"/>
      <c r="P100" s="17"/>
    </row>
    <row r="101" spans="1:16" s="13" customFormat="1" ht="20.100000000000001" customHeight="1" x14ac:dyDescent="0.2">
      <c r="A101" s="18" t="s">
        <v>356</v>
      </c>
      <c r="B101" s="19">
        <v>79026</v>
      </c>
      <c r="C101" s="25" t="s">
        <v>283</v>
      </c>
      <c r="D101" s="25" t="s">
        <v>284</v>
      </c>
      <c r="E101" s="25" t="s">
        <v>15</v>
      </c>
      <c r="F101" s="25" t="s">
        <v>1238</v>
      </c>
      <c r="G101" s="18" t="s">
        <v>23</v>
      </c>
      <c r="H101" s="20">
        <v>37979</v>
      </c>
      <c r="I101" s="21">
        <v>104284</v>
      </c>
      <c r="J101" s="21">
        <v>0</v>
      </c>
      <c r="K101" s="21">
        <v>-104284</v>
      </c>
      <c r="L101" s="21">
        <v>0</v>
      </c>
      <c r="N101" s="22"/>
      <c r="P101" s="17"/>
    </row>
    <row r="102" spans="1:16" s="13" customFormat="1" ht="20.100000000000001" customHeight="1" x14ac:dyDescent="0.2">
      <c r="A102" s="18" t="s">
        <v>356</v>
      </c>
      <c r="B102" s="19">
        <v>81843</v>
      </c>
      <c r="C102" s="25" t="s">
        <v>1133</v>
      </c>
      <c r="D102" s="25" t="s">
        <v>984</v>
      </c>
      <c r="E102" s="25" t="s">
        <v>623</v>
      </c>
      <c r="F102" s="25" t="s">
        <v>1410</v>
      </c>
      <c r="G102" s="18" t="s">
        <v>26</v>
      </c>
      <c r="H102" s="20">
        <v>43888</v>
      </c>
      <c r="I102" s="21">
        <v>0</v>
      </c>
      <c r="J102" s="21">
        <v>12811519</v>
      </c>
      <c r="K102" s="21">
        <v>-1466364</v>
      </c>
      <c r="L102" s="21">
        <v>11345155</v>
      </c>
      <c r="N102" s="22"/>
      <c r="P102" s="17"/>
    </row>
    <row r="103" spans="1:16" s="13" customFormat="1" ht="20.100000000000001" customHeight="1" x14ac:dyDescent="0.2">
      <c r="A103" s="18" t="s">
        <v>356</v>
      </c>
      <c r="B103" s="19">
        <v>63369</v>
      </c>
      <c r="C103" s="25" t="s">
        <v>1134</v>
      </c>
      <c r="D103" s="25" t="s">
        <v>985</v>
      </c>
      <c r="E103" s="25" t="s">
        <v>623</v>
      </c>
      <c r="F103" s="25" t="s">
        <v>1410</v>
      </c>
      <c r="G103" s="18" t="s">
        <v>26</v>
      </c>
      <c r="H103" s="20">
        <v>44476</v>
      </c>
      <c r="I103" s="21">
        <v>0</v>
      </c>
      <c r="J103" s="21">
        <v>3245736</v>
      </c>
      <c r="K103" s="21">
        <v>-446721</v>
      </c>
      <c r="L103" s="21">
        <v>2799015</v>
      </c>
      <c r="N103" s="22"/>
      <c r="P103" s="17"/>
    </row>
    <row r="104" spans="1:16" s="13" customFormat="1" ht="20.100000000000001" customHeight="1" x14ac:dyDescent="0.2">
      <c r="A104" s="18" t="s">
        <v>356</v>
      </c>
      <c r="B104" s="19">
        <v>61642</v>
      </c>
      <c r="C104" s="25" t="s">
        <v>397</v>
      </c>
      <c r="D104" s="25" t="s">
        <v>398</v>
      </c>
      <c r="E104" s="25" t="s">
        <v>396</v>
      </c>
      <c r="F104" s="25" t="s">
        <v>1279</v>
      </c>
      <c r="G104" s="18" t="s">
        <v>1045</v>
      </c>
      <c r="H104" s="20">
        <v>43411</v>
      </c>
      <c r="I104" s="21">
        <v>1980363</v>
      </c>
      <c r="J104" s="21">
        <v>0</v>
      </c>
      <c r="K104" s="21">
        <v>0</v>
      </c>
      <c r="L104" s="21">
        <v>1980363</v>
      </c>
      <c r="N104" s="22"/>
      <c r="P104" s="17"/>
    </row>
    <row r="105" spans="1:16" s="13" customFormat="1" ht="20.100000000000001" customHeight="1" x14ac:dyDescent="0.2">
      <c r="A105" s="18" t="s">
        <v>356</v>
      </c>
      <c r="B105" s="19">
        <v>79140</v>
      </c>
      <c r="C105" s="25" t="s">
        <v>1131</v>
      </c>
      <c r="D105" s="25" t="s">
        <v>982</v>
      </c>
      <c r="E105" s="25" t="s">
        <v>1031</v>
      </c>
      <c r="F105" s="25" t="s">
        <v>1409</v>
      </c>
      <c r="G105" s="18" t="s">
        <v>1043</v>
      </c>
      <c r="H105" s="20">
        <v>43999</v>
      </c>
      <c r="I105" s="21">
        <v>4772849</v>
      </c>
      <c r="J105" s="21">
        <v>0</v>
      </c>
      <c r="K105" s="21">
        <v>-522708</v>
      </c>
      <c r="L105" s="21">
        <f>I105+J105+K105</f>
        <v>4250141</v>
      </c>
      <c r="N105" s="22"/>
      <c r="P105" s="17"/>
    </row>
    <row r="106" spans="1:16" s="13" customFormat="1" ht="20.100000000000001" customHeight="1" x14ac:dyDescent="0.2">
      <c r="A106" s="18" t="s">
        <v>356</v>
      </c>
      <c r="B106" s="19">
        <v>81355</v>
      </c>
      <c r="C106" s="25" t="s">
        <v>433</v>
      </c>
      <c r="D106" s="25" t="s">
        <v>434</v>
      </c>
      <c r="E106" s="25" t="s">
        <v>435</v>
      </c>
      <c r="F106" s="25" t="s">
        <v>1425</v>
      </c>
      <c r="G106" s="18" t="s">
        <v>1045</v>
      </c>
      <c r="I106" s="21">
        <v>576014</v>
      </c>
      <c r="J106" s="21">
        <v>0</v>
      </c>
      <c r="K106" s="21">
        <v>0</v>
      </c>
      <c r="L106" s="21">
        <v>576014</v>
      </c>
      <c r="N106" s="22"/>
      <c r="P106" s="17"/>
    </row>
    <row r="107" spans="1:16" s="13" customFormat="1" ht="20.100000000000001" customHeight="1" x14ac:dyDescent="0.2">
      <c r="A107" s="18" t="s">
        <v>356</v>
      </c>
      <c r="B107" s="19">
        <v>67739</v>
      </c>
      <c r="C107" s="25" t="s">
        <v>53</v>
      </c>
      <c r="D107" s="25" t="s">
        <v>54</v>
      </c>
      <c r="E107" s="25" t="s">
        <v>55</v>
      </c>
      <c r="F107" s="25" t="s">
        <v>1329</v>
      </c>
      <c r="G107" s="18" t="s">
        <v>7</v>
      </c>
      <c r="H107" s="20">
        <v>42368</v>
      </c>
      <c r="I107" s="21">
        <v>1386100.07</v>
      </c>
      <c r="J107" s="21">
        <v>0</v>
      </c>
      <c r="K107" s="21">
        <v>-693051</v>
      </c>
      <c r="L107" s="21">
        <v>693049.07</v>
      </c>
      <c r="N107" s="22"/>
      <c r="P107" s="17"/>
    </row>
    <row r="108" spans="1:16" s="13" customFormat="1" ht="20.100000000000001" customHeight="1" x14ac:dyDescent="0.2">
      <c r="A108" s="18" t="s">
        <v>356</v>
      </c>
      <c r="B108" s="19">
        <v>80806</v>
      </c>
      <c r="C108" s="25" t="s">
        <v>813</v>
      </c>
      <c r="D108" s="25" t="s">
        <v>814</v>
      </c>
      <c r="E108" s="25" t="s">
        <v>810</v>
      </c>
      <c r="F108" s="25" t="s">
        <v>1178</v>
      </c>
      <c r="G108" s="18" t="s">
        <v>72</v>
      </c>
      <c r="H108" s="20">
        <v>44593</v>
      </c>
      <c r="I108" s="21">
        <v>16601079</v>
      </c>
      <c r="J108" s="21">
        <v>0</v>
      </c>
      <c r="K108" s="21">
        <v>0</v>
      </c>
      <c r="L108" s="21">
        <v>16601079</v>
      </c>
      <c r="N108" s="22"/>
      <c r="P108" s="17"/>
    </row>
    <row r="109" spans="1:16" s="13" customFormat="1" ht="20.100000000000001" customHeight="1" x14ac:dyDescent="0.2">
      <c r="A109" s="18" t="s">
        <v>356</v>
      </c>
      <c r="B109" s="19">
        <v>81332</v>
      </c>
      <c r="C109" s="25" t="s">
        <v>200</v>
      </c>
      <c r="D109" s="25" t="s">
        <v>201</v>
      </c>
      <c r="E109" s="25" t="s">
        <v>202</v>
      </c>
      <c r="F109" s="25" t="s">
        <v>1178</v>
      </c>
      <c r="G109" s="18" t="s">
        <v>46</v>
      </c>
      <c r="H109" s="20">
        <v>44158</v>
      </c>
      <c r="I109" s="21">
        <v>8841752</v>
      </c>
      <c r="J109" s="21">
        <v>0</v>
      </c>
      <c r="K109" s="21">
        <v>-1506036.32</v>
      </c>
      <c r="L109" s="21">
        <v>7335715.6799999997</v>
      </c>
      <c r="N109" s="22"/>
      <c r="P109" s="17"/>
    </row>
    <row r="110" spans="1:16" s="13" customFormat="1" ht="20.100000000000001" customHeight="1" x14ac:dyDescent="0.2">
      <c r="A110" s="18" t="s">
        <v>356</v>
      </c>
      <c r="B110" s="19">
        <v>78377</v>
      </c>
      <c r="C110" s="25" t="s">
        <v>255</v>
      </c>
      <c r="D110" s="25" t="s">
        <v>256</v>
      </c>
      <c r="E110" s="25" t="s">
        <v>257</v>
      </c>
      <c r="F110" s="25" t="s">
        <v>1178</v>
      </c>
      <c r="G110" s="18" t="s">
        <v>46</v>
      </c>
      <c r="H110" s="20">
        <v>44099</v>
      </c>
      <c r="I110" s="21">
        <v>14531772.897</v>
      </c>
      <c r="J110" s="21">
        <v>0</v>
      </c>
      <c r="K110" s="21">
        <v>-2038266.11</v>
      </c>
      <c r="L110" s="21">
        <v>12493506.787</v>
      </c>
      <c r="N110" s="22"/>
      <c r="P110" s="17"/>
    </row>
    <row r="111" spans="1:16" s="13" customFormat="1" ht="20.100000000000001" customHeight="1" x14ac:dyDescent="0.2">
      <c r="A111" s="18" t="s">
        <v>356</v>
      </c>
      <c r="B111" s="19">
        <v>64281</v>
      </c>
      <c r="C111" s="25" t="s">
        <v>576</v>
      </c>
      <c r="D111" s="25" t="s">
        <v>991</v>
      </c>
      <c r="E111" s="25" t="s">
        <v>573</v>
      </c>
      <c r="F111" s="25" t="s">
        <v>1417</v>
      </c>
      <c r="G111" s="18" t="s">
        <v>26</v>
      </c>
      <c r="H111" s="20">
        <v>39020</v>
      </c>
      <c r="I111" s="21">
        <v>566462.94999999995</v>
      </c>
      <c r="J111" s="21">
        <v>-440300</v>
      </c>
      <c r="K111" s="21">
        <v>-126163.2</v>
      </c>
      <c r="L111" s="21">
        <v>0</v>
      </c>
      <c r="N111" s="22"/>
      <c r="P111" s="17"/>
    </row>
    <row r="112" spans="1:16" s="13" customFormat="1" ht="20.100000000000001" customHeight="1" x14ac:dyDescent="0.2">
      <c r="A112" s="18" t="s">
        <v>356</v>
      </c>
      <c r="B112" s="19">
        <v>80834</v>
      </c>
      <c r="C112" s="25" t="s">
        <v>566</v>
      </c>
      <c r="D112" s="25" t="s">
        <v>567</v>
      </c>
      <c r="E112" s="25" t="s">
        <v>565</v>
      </c>
      <c r="F112" s="25" t="s">
        <v>1431</v>
      </c>
      <c r="G112" s="18" t="s">
        <v>29</v>
      </c>
      <c r="I112" s="21">
        <v>91950.35</v>
      </c>
      <c r="J112" s="21">
        <v>0</v>
      </c>
      <c r="K112" s="21">
        <v>-91950</v>
      </c>
      <c r="L112" s="21">
        <v>0</v>
      </c>
      <c r="N112" s="22"/>
      <c r="P112" s="17"/>
    </row>
    <row r="113" spans="1:16" s="13" customFormat="1" ht="20.100000000000001" customHeight="1" x14ac:dyDescent="0.2">
      <c r="A113" s="18" t="s">
        <v>356</v>
      </c>
      <c r="B113" s="19">
        <v>82202</v>
      </c>
      <c r="C113" s="25" t="s">
        <v>373</v>
      </c>
      <c r="D113" s="25" t="s">
        <v>374</v>
      </c>
      <c r="E113" s="25" t="s">
        <v>370</v>
      </c>
      <c r="F113" s="25" t="s">
        <v>1387</v>
      </c>
      <c r="G113" s="18" t="s">
        <v>25</v>
      </c>
      <c r="H113" s="20">
        <v>44615</v>
      </c>
      <c r="I113" s="21">
        <v>6303973.2413999997</v>
      </c>
      <c r="J113" s="21">
        <v>0</v>
      </c>
      <c r="K113" s="21">
        <v>-5436436</v>
      </c>
      <c r="L113" s="21">
        <v>867537.24140000006</v>
      </c>
      <c r="N113" s="22"/>
      <c r="P113" s="17"/>
    </row>
    <row r="114" spans="1:16" s="13" customFormat="1" ht="20.100000000000001" customHeight="1" x14ac:dyDescent="0.2">
      <c r="A114" s="18" t="s">
        <v>356</v>
      </c>
      <c r="B114" s="19">
        <v>80538</v>
      </c>
      <c r="C114" s="25" t="s">
        <v>295</v>
      </c>
      <c r="D114" s="25" t="s">
        <v>296</v>
      </c>
      <c r="E114" s="25" t="s">
        <v>297</v>
      </c>
      <c r="F114" s="25" t="s">
        <v>1169</v>
      </c>
      <c r="G114" s="18" t="s">
        <v>27</v>
      </c>
      <c r="I114" s="21">
        <v>16131682.2151</v>
      </c>
      <c r="J114" s="21">
        <v>0</v>
      </c>
      <c r="K114" s="21">
        <v>0</v>
      </c>
      <c r="L114" s="21">
        <v>16131682.2151</v>
      </c>
      <c r="N114" s="22"/>
      <c r="P114" s="17"/>
    </row>
    <row r="115" spans="1:16" s="13" customFormat="1" ht="20.100000000000001" customHeight="1" x14ac:dyDescent="0.2">
      <c r="A115" s="18" t="s">
        <v>356</v>
      </c>
      <c r="B115" s="19">
        <v>78283</v>
      </c>
      <c r="C115" s="25" t="s">
        <v>652</v>
      </c>
      <c r="D115" s="25" t="s">
        <v>653</v>
      </c>
      <c r="E115" s="25" t="s">
        <v>651</v>
      </c>
      <c r="F115" s="25" t="s">
        <v>1404</v>
      </c>
      <c r="G115" s="18" t="s">
        <v>14</v>
      </c>
      <c r="H115" s="20">
        <v>44553</v>
      </c>
      <c r="I115" s="21">
        <v>8066315.3728</v>
      </c>
      <c r="J115" s="21">
        <v>0</v>
      </c>
      <c r="K115" s="21">
        <v>-150000</v>
      </c>
      <c r="L115" s="21">
        <v>7916315.3728</v>
      </c>
      <c r="N115" s="22"/>
      <c r="P115" s="17"/>
    </row>
    <row r="116" spans="1:16" s="13" customFormat="1" ht="20.100000000000001" customHeight="1" x14ac:dyDescent="0.2">
      <c r="A116" s="18" t="s">
        <v>356</v>
      </c>
      <c r="B116" s="19">
        <v>82176</v>
      </c>
      <c r="C116" s="25" t="s">
        <v>106</v>
      </c>
      <c r="D116" s="25" t="s">
        <v>107</v>
      </c>
      <c r="E116" s="25" t="s">
        <v>66</v>
      </c>
      <c r="F116" s="25" t="s">
        <v>1345</v>
      </c>
      <c r="G116" s="18" t="s">
        <v>0</v>
      </c>
      <c r="H116" s="20">
        <v>44376</v>
      </c>
      <c r="I116" s="21">
        <v>502042.87</v>
      </c>
      <c r="J116" s="21">
        <v>122943</v>
      </c>
      <c r="K116" s="21">
        <v>-122943</v>
      </c>
      <c r="L116" s="21">
        <v>502042.87</v>
      </c>
      <c r="N116" s="22"/>
      <c r="P116" s="17"/>
    </row>
    <row r="117" spans="1:16" s="13" customFormat="1" ht="20.100000000000001" customHeight="1" x14ac:dyDescent="0.2">
      <c r="A117" s="18" t="s">
        <v>356</v>
      </c>
      <c r="B117" s="19">
        <v>79448</v>
      </c>
      <c r="C117" s="25" t="s">
        <v>141</v>
      </c>
      <c r="D117" s="25" t="s">
        <v>142</v>
      </c>
      <c r="E117" s="25" t="s">
        <v>66</v>
      </c>
      <c r="F117" s="25" t="s">
        <v>1345</v>
      </c>
      <c r="G117" s="18" t="s">
        <v>14</v>
      </c>
      <c r="H117" s="20">
        <v>43454</v>
      </c>
      <c r="I117" s="21">
        <v>142827.67000000001</v>
      </c>
      <c r="J117" s="21">
        <v>-111737</v>
      </c>
      <c r="K117" s="21">
        <v>-31091</v>
      </c>
      <c r="L117" s="21">
        <v>0</v>
      </c>
      <c r="N117" s="22"/>
      <c r="P117" s="17"/>
    </row>
    <row r="118" spans="1:16" s="13" customFormat="1" ht="20.100000000000001" customHeight="1" x14ac:dyDescent="0.2">
      <c r="A118" s="18" t="s">
        <v>356</v>
      </c>
      <c r="B118" s="19">
        <v>80352</v>
      </c>
      <c r="C118" s="25" t="s">
        <v>634</v>
      </c>
      <c r="D118" s="25" t="s">
        <v>635</v>
      </c>
      <c r="E118" s="25" t="s">
        <v>623</v>
      </c>
      <c r="F118" s="25" t="s">
        <v>1345</v>
      </c>
      <c r="G118" s="18" t="s">
        <v>0</v>
      </c>
      <c r="H118" s="20">
        <v>44902</v>
      </c>
      <c r="I118" s="21">
        <v>4549869</v>
      </c>
      <c r="J118" s="21">
        <v>568734</v>
      </c>
      <c r="K118" s="21">
        <v>-1990568</v>
      </c>
      <c r="L118" s="21">
        <v>3128035.04</v>
      </c>
      <c r="M118" s="23"/>
      <c r="N118" s="22"/>
      <c r="P118" s="17"/>
    </row>
    <row r="119" spans="1:16" s="13" customFormat="1" ht="20.100000000000001" customHeight="1" x14ac:dyDescent="0.2">
      <c r="A119" s="18" t="s">
        <v>356</v>
      </c>
      <c r="B119" s="19">
        <v>60288</v>
      </c>
      <c r="C119" s="25" t="s">
        <v>580</v>
      </c>
      <c r="D119" s="25" t="s">
        <v>581</v>
      </c>
      <c r="E119" s="25" t="s">
        <v>582</v>
      </c>
      <c r="F119" s="25" t="s">
        <v>1345</v>
      </c>
      <c r="G119" s="18" t="s">
        <v>14</v>
      </c>
      <c r="H119" s="20">
        <v>40899</v>
      </c>
      <c r="I119" s="21">
        <v>6417830</v>
      </c>
      <c r="J119" s="21">
        <v>0</v>
      </c>
      <c r="K119" s="21">
        <v>0</v>
      </c>
      <c r="L119" s="21">
        <v>6417830</v>
      </c>
      <c r="N119" s="22"/>
      <c r="P119" s="17"/>
    </row>
    <row r="120" spans="1:16" s="13" customFormat="1" ht="20.100000000000001" customHeight="1" x14ac:dyDescent="0.2">
      <c r="A120" s="18" t="s">
        <v>356</v>
      </c>
      <c r="B120" s="19">
        <v>65624</v>
      </c>
      <c r="C120" s="25" t="s">
        <v>540</v>
      </c>
      <c r="D120" s="25" t="s">
        <v>541</v>
      </c>
      <c r="E120" s="25" t="s">
        <v>539</v>
      </c>
      <c r="F120" s="25" t="s">
        <v>1255</v>
      </c>
      <c r="G120" s="18" t="s">
        <v>40</v>
      </c>
      <c r="H120" s="20">
        <v>44320</v>
      </c>
      <c r="I120" s="21">
        <v>117330</v>
      </c>
      <c r="J120" s="21">
        <v>0</v>
      </c>
      <c r="K120" s="21">
        <v>0</v>
      </c>
      <c r="L120" s="21">
        <v>117330</v>
      </c>
      <c r="N120" s="22"/>
      <c r="P120" s="17"/>
    </row>
    <row r="121" spans="1:16" s="13" customFormat="1" ht="20.100000000000001" customHeight="1" x14ac:dyDescent="0.2">
      <c r="A121" s="18" t="s">
        <v>356</v>
      </c>
      <c r="B121" s="19">
        <v>78496</v>
      </c>
      <c r="C121" s="25" t="s">
        <v>761</v>
      </c>
      <c r="D121" s="25" t="s">
        <v>762</v>
      </c>
      <c r="E121" s="25" t="s">
        <v>746</v>
      </c>
      <c r="F121" s="25" t="s">
        <v>1214</v>
      </c>
      <c r="G121" s="18" t="s">
        <v>12</v>
      </c>
      <c r="H121" s="20">
        <v>43280</v>
      </c>
      <c r="I121" s="21">
        <v>217389</v>
      </c>
      <c r="J121" s="21">
        <v>0</v>
      </c>
      <c r="K121" s="21">
        <v>0</v>
      </c>
      <c r="L121" s="21">
        <v>217389</v>
      </c>
      <c r="N121" s="22"/>
      <c r="P121" s="17"/>
    </row>
    <row r="122" spans="1:16" s="13" customFormat="1" ht="20.100000000000001" customHeight="1" x14ac:dyDescent="0.2">
      <c r="A122" s="18" t="s">
        <v>356</v>
      </c>
      <c r="B122" s="19">
        <v>80443</v>
      </c>
      <c r="C122" s="25" t="s">
        <v>347</v>
      </c>
      <c r="D122" s="25" t="s">
        <v>348</v>
      </c>
      <c r="E122" s="25" t="s">
        <v>19</v>
      </c>
      <c r="F122" s="25" t="s">
        <v>1386</v>
      </c>
      <c r="G122" s="18" t="s">
        <v>51</v>
      </c>
      <c r="H122" s="20">
        <v>44582</v>
      </c>
      <c r="I122" s="21">
        <v>21622837</v>
      </c>
      <c r="J122" s="21">
        <v>0</v>
      </c>
      <c r="K122" s="21">
        <v>0</v>
      </c>
      <c r="L122" s="21">
        <v>21622837</v>
      </c>
      <c r="N122" s="22"/>
      <c r="P122" s="17"/>
    </row>
    <row r="123" spans="1:16" s="13" customFormat="1" ht="20.100000000000001" customHeight="1" x14ac:dyDescent="0.2">
      <c r="A123" s="18" t="s">
        <v>356</v>
      </c>
      <c r="B123" s="19">
        <v>61179</v>
      </c>
      <c r="C123" s="25" t="s">
        <v>637</v>
      </c>
      <c r="D123" s="25" t="s">
        <v>638</v>
      </c>
      <c r="E123" s="25" t="s">
        <v>623</v>
      </c>
      <c r="F123" s="25" t="s">
        <v>1288</v>
      </c>
      <c r="G123" s="18" t="s">
        <v>25</v>
      </c>
      <c r="H123" s="20">
        <v>40920</v>
      </c>
      <c r="I123" s="21">
        <v>502440</v>
      </c>
      <c r="J123" s="21">
        <v>-132895</v>
      </c>
      <c r="K123" s="21">
        <v>-369545</v>
      </c>
      <c r="L123" s="21">
        <v>0</v>
      </c>
      <c r="N123" s="22"/>
      <c r="P123" s="17"/>
    </row>
    <row r="124" spans="1:16" s="13" customFormat="1" ht="20.100000000000001" customHeight="1" x14ac:dyDescent="0.2">
      <c r="A124" s="18" t="s">
        <v>356</v>
      </c>
      <c r="B124" s="19">
        <v>79689</v>
      </c>
      <c r="C124" s="25" t="s">
        <v>387</v>
      </c>
      <c r="D124" s="25" t="s">
        <v>388</v>
      </c>
      <c r="E124" s="25" t="s">
        <v>370</v>
      </c>
      <c r="F124" s="25" t="s">
        <v>1288</v>
      </c>
      <c r="G124" s="18" t="s">
        <v>25</v>
      </c>
      <c r="H124" s="20">
        <v>43950</v>
      </c>
      <c r="I124" s="21">
        <v>5123694.2</v>
      </c>
      <c r="J124" s="21">
        <v>-222160</v>
      </c>
      <c r="K124" s="21">
        <v>-4901534</v>
      </c>
      <c r="L124" s="21">
        <v>0</v>
      </c>
      <c r="N124" s="22"/>
      <c r="P124" s="17"/>
    </row>
    <row r="125" spans="1:16" s="13" customFormat="1" ht="20.100000000000001" customHeight="1" x14ac:dyDescent="0.2">
      <c r="A125" s="18" t="s">
        <v>356</v>
      </c>
      <c r="B125" s="19">
        <v>78571</v>
      </c>
      <c r="C125" s="25" t="s">
        <v>624</v>
      </c>
      <c r="D125" s="25" t="s">
        <v>625</v>
      </c>
      <c r="E125" s="25" t="s">
        <v>623</v>
      </c>
      <c r="F125" s="25" t="s">
        <v>1288</v>
      </c>
      <c r="G125" s="18" t="s">
        <v>9</v>
      </c>
      <c r="I125" s="21">
        <v>348493.11</v>
      </c>
      <c r="J125" s="21">
        <v>128623</v>
      </c>
      <c r="K125" s="21">
        <v>-477116</v>
      </c>
      <c r="L125" s="21">
        <v>0</v>
      </c>
      <c r="N125" s="22"/>
      <c r="P125" s="17"/>
    </row>
    <row r="126" spans="1:16" s="13" customFormat="1" ht="20.100000000000001" customHeight="1" x14ac:dyDescent="0.2">
      <c r="A126" s="18" t="s">
        <v>356</v>
      </c>
      <c r="B126" s="19">
        <v>64966</v>
      </c>
      <c r="C126" s="25" t="s">
        <v>1066</v>
      </c>
      <c r="D126" s="25" t="s">
        <v>919</v>
      </c>
      <c r="E126" s="25" t="s">
        <v>1007</v>
      </c>
      <c r="F126" s="25" t="s">
        <v>1230</v>
      </c>
      <c r="G126" s="18" t="s">
        <v>7</v>
      </c>
      <c r="H126" s="20">
        <v>44105</v>
      </c>
      <c r="I126" s="21">
        <v>0</v>
      </c>
      <c r="J126" s="21">
        <v>12802699.731900001</v>
      </c>
      <c r="K126" s="21">
        <v>-1645405</v>
      </c>
      <c r="L126" s="21">
        <v>11157294.731900001</v>
      </c>
      <c r="N126" s="22"/>
      <c r="P126" s="17"/>
    </row>
    <row r="127" spans="1:16" s="13" customFormat="1" ht="20.100000000000001" customHeight="1" x14ac:dyDescent="0.2">
      <c r="A127" s="18" t="s">
        <v>356</v>
      </c>
      <c r="B127" s="19">
        <v>81272</v>
      </c>
      <c r="C127" s="25" t="s">
        <v>477</v>
      </c>
      <c r="D127" s="25" t="s">
        <v>478</v>
      </c>
      <c r="E127" s="25" t="s">
        <v>470</v>
      </c>
      <c r="F127" s="25" t="s">
        <v>1248</v>
      </c>
      <c r="G127" s="18" t="s">
        <v>23</v>
      </c>
      <c r="H127" s="20">
        <v>44498</v>
      </c>
      <c r="I127" s="21">
        <v>27606202.34</v>
      </c>
      <c r="J127" s="21">
        <v>0</v>
      </c>
      <c r="K127" s="21">
        <v>-4601034</v>
      </c>
      <c r="L127" s="21">
        <v>23005168.34</v>
      </c>
      <c r="N127" s="22"/>
      <c r="P127" s="17"/>
    </row>
    <row r="128" spans="1:16" s="13" customFormat="1" ht="20.100000000000001" customHeight="1" x14ac:dyDescent="0.2">
      <c r="A128" s="18" t="s">
        <v>356</v>
      </c>
      <c r="B128" s="19">
        <v>79829</v>
      </c>
      <c r="C128" s="25" t="s">
        <v>236</v>
      </c>
      <c r="D128" s="25" t="s">
        <v>237</v>
      </c>
      <c r="E128" s="25" t="s">
        <v>195</v>
      </c>
      <c r="F128" s="25" t="s">
        <v>1339</v>
      </c>
      <c r="G128" s="18" t="s">
        <v>7</v>
      </c>
      <c r="H128" s="20">
        <v>44314</v>
      </c>
      <c r="I128" s="21">
        <v>12399756</v>
      </c>
      <c r="J128" s="21">
        <v>2699709</v>
      </c>
      <c r="K128" s="21">
        <v>0</v>
      </c>
      <c r="L128" s="21">
        <f>12399756+2699709</f>
        <v>15099465</v>
      </c>
      <c r="N128" s="22"/>
      <c r="P128" s="17"/>
    </row>
    <row r="129" spans="1:16" s="13" customFormat="1" ht="20.100000000000001" customHeight="1" x14ac:dyDescent="0.2">
      <c r="A129" s="18" t="s">
        <v>356</v>
      </c>
      <c r="B129" s="19">
        <v>79149</v>
      </c>
      <c r="C129" s="25" t="s">
        <v>1118</v>
      </c>
      <c r="D129" s="25" t="s">
        <v>898</v>
      </c>
      <c r="E129" s="25" t="s">
        <v>810</v>
      </c>
      <c r="F129" s="25" t="s">
        <v>1339</v>
      </c>
      <c r="G129" s="18" t="s">
        <v>72</v>
      </c>
      <c r="H129" s="20">
        <v>42475</v>
      </c>
      <c r="I129" s="21">
        <v>18398160</v>
      </c>
      <c r="J129" s="21">
        <v>0</v>
      </c>
      <c r="K129" s="21">
        <v>-4599540</v>
      </c>
      <c r="L129" s="21">
        <v>13798620</v>
      </c>
      <c r="N129" s="22"/>
      <c r="P129" s="17"/>
    </row>
    <row r="130" spans="1:16" s="13" customFormat="1" ht="20.100000000000001" customHeight="1" x14ac:dyDescent="0.2">
      <c r="A130" s="18" t="s">
        <v>356</v>
      </c>
      <c r="B130" s="19">
        <v>66052</v>
      </c>
      <c r="C130" s="25" t="s">
        <v>773</v>
      </c>
      <c r="D130" s="25" t="s">
        <v>774</v>
      </c>
      <c r="E130" s="25" t="s">
        <v>768</v>
      </c>
      <c r="F130" s="25" t="s">
        <v>1323</v>
      </c>
      <c r="G130" s="18" t="s">
        <v>1044</v>
      </c>
      <c r="H130" s="20">
        <v>44490</v>
      </c>
      <c r="I130" s="21">
        <v>48197</v>
      </c>
      <c r="J130" s="21">
        <v>0</v>
      </c>
      <c r="K130" s="21">
        <v>0</v>
      </c>
      <c r="L130" s="21">
        <v>48197</v>
      </c>
      <c r="N130" s="22"/>
      <c r="P130" s="17"/>
    </row>
    <row r="131" spans="1:16" s="13" customFormat="1" ht="20.100000000000001" customHeight="1" x14ac:dyDescent="0.2">
      <c r="A131" s="18" t="s">
        <v>356</v>
      </c>
      <c r="B131" s="19">
        <v>80018</v>
      </c>
      <c r="C131" s="25" t="s">
        <v>104</v>
      </c>
      <c r="D131" s="25" t="s">
        <v>105</v>
      </c>
      <c r="E131" s="25" t="s">
        <v>15</v>
      </c>
      <c r="F131" s="25" t="s">
        <v>1243</v>
      </c>
      <c r="G131" s="18" t="s">
        <v>8</v>
      </c>
      <c r="H131" s="20">
        <v>38475</v>
      </c>
      <c r="I131" s="21">
        <v>123769.0638</v>
      </c>
      <c r="J131" s="21">
        <v>0</v>
      </c>
      <c r="K131" s="21">
        <v>0</v>
      </c>
      <c r="L131" s="21">
        <v>123769.0638</v>
      </c>
      <c r="N131" s="22"/>
      <c r="P131" s="17"/>
    </row>
    <row r="132" spans="1:16" s="13" customFormat="1" ht="20.100000000000001" customHeight="1" x14ac:dyDescent="0.2">
      <c r="A132" s="18" t="s">
        <v>356</v>
      </c>
      <c r="B132" s="19">
        <v>61711</v>
      </c>
      <c r="C132" s="25" t="s">
        <v>247</v>
      </c>
      <c r="D132" s="25" t="s">
        <v>248</v>
      </c>
      <c r="E132" s="25" t="s">
        <v>39</v>
      </c>
      <c r="F132" s="25" t="s">
        <v>1243</v>
      </c>
      <c r="G132" s="18" t="s">
        <v>8</v>
      </c>
      <c r="H132" s="20">
        <v>44483</v>
      </c>
      <c r="I132" s="21">
        <v>260240</v>
      </c>
      <c r="J132" s="21">
        <v>0</v>
      </c>
      <c r="K132" s="21">
        <v>0</v>
      </c>
      <c r="L132" s="21">
        <v>260240</v>
      </c>
      <c r="N132" s="22"/>
      <c r="P132" s="17"/>
    </row>
    <row r="133" spans="1:16" s="13" customFormat="1" ht="20.100000000000001" customHeight="1" x14ac:dyDescent="0.2">
      <c r="A133" s="18" t="s">
        <v>356</v>
      </c>
      <c r="B133" s="19">
        <v>63639</v>
      </c>
      <c r="C133" s="25" t="s">
        <v>1070</v>
      </c>
      <c r="D133" s="25" t="s">
        <v>923</v>
      </c>
      <c r="E133" s="25" t="s">
        <v>1013</v>
      </c>
      <c r="F133" s="25" t="s">
        <v>1245</v>
      </c>
      <c r="G133" s="18" t="s">
        <v>1043</v>
      </c>
      <c r="H133" s="20">
        <v>43893</v>
      </c>
      <c r="I133" s="21">
        <v>8731638.3000000007</v>
      </c>
      <c r="J133" s="21">
        <v>0</v>
      </c>
      <c r="K133" s="21">
        <v>-2303940</v>
      </c>
      <c r="L133" s="21">
        <f>I133+J133+K133</f>
        <v>6427698.3000000007</v>
      </c>
      <c r="N133" s="22"/>
      <c r="P133" s="17"/>
    </row>
    <row r="134" spans="1:16" s="13" customFormat="1" ht="20.100000000000001" customHeight="1" x14ac:dyDescent="0.2">
      <c r="A134" s="18" t="s">
        <v>356</v>
      </c>
      <c r="B134" s="19">
        <v>67997</v>
      </c>
      <c r="C134" s="25" t="s">
        <v>1067</v>
      </c>
      <c r="D134" s="25" t="s">
        <v>920</v>
      </c>
      <c r="E134" s="25" t="s">
        <v>681</v>
      </c>
      <c r="F134" s="25" t="s">
        <v>1235</v>
      </c>
      <c r="G134" s="18" t="s">
        <v>3</v>
      </c>
      <c r="H134" s="20">
        <v>39715</v>
      </c>
      <c r="I134" s="21">
        <v>0</v>
      </c>
      <c r="J134" s="21">
        <v>6816323.1695000008</v>
      </c>
      <c r="K134" s="21">
        <v>-616000</v>
      </c>
      <c r="L134" s="21">
        <v>6200323.1695000008</v>
      </c>
      <c r="N134" s="22"/>
      <c r="P134" s="17"/>
    </row>
    <row r="135" spans="1:16" s="13" customFormat="1" ht="20.100000000000001" customHeight="1" x14ac:dyDescent="0.2">
      <c r="A135" s="18" t="s">
        <v>356</v>
      </c>
      <c r="B135" s="19">
        <v>78809</v>
      </c>
      <c r="C135" s="25" t="s">
        <v>1120</v>
      </c>
      <c r="D135" s="25" t="s">
        <v>970</v>
      </c>
      <c r="E135" s="25" t="s">
        <v>1031</v>
      </c>
      <c r="F135" s="25" t="s">
        <v>1235</v>
      </c>
      <c r="G135" s="18" t="s">
        <v>1043</v>
      </c>
      <c r="H135" s="20">
        <v>43973</v>
      </c>
      <c r="I135" s="21">
        <v>10745803</v>
      </c>
      <c r="J135" s="21">
        <v>0</v>
      </c>
      <c r="K135" s="21">
        <v>0</v>
      </c>
      <c r="L135" s="21">
        <f>I135+J135+K135</f>
        <v>10745803</v>
      </c>
      <c r="N135" s="22"/>
      <c r="P135" s="17"/>
    </row>
    <row r="136" spans="1:16" s="13" customFormat="1" ht="20.100000000000001" customHeight="1" x14ac:dyDescent="0.2">
      <c r="A136" s="18" t="s">
        <v>356</v>
      </c>
      <c r="B136" s="19">
        <v>78664</v>
      </c>
      <c r="C136" s="25" t="s">
        <v>721</v>
      </c>
      <c r="D136" s="25" t="s">
        <v>722</v>
      </c>
      <c r="E136" s="25" t="s">
        <v>709</v>
      </c>
      <c r="F136" s="25" t="s">
        <v>1252</v>
      </c>
      <c r="G136" s="18" t="s">
        <v>1044</v>
      </c>
      <c r="H136" s="20">
        <v>44678</v>
      </c>
      <c r="I136" s="21">
        <v>27049</v>
      </c>
      <c r="J136" s="21">
        <v>0</v>
      </c>
      <c r="K136" s="21">
        <v>0</v>
      </c>
      <c r="L136" s="21">
        <v>27049</v>
      </c>
      <c r="N136" s="22"/>
      <c r="P136" s="17"/>
    </row>
    <row r="137" spans="1:16" s="13" customFormat="1" ht="20.100000000000001" customHeight="1" x14ac:dyDescent="0.2">
      <c r="A137" s="18" t="s">
        <v>356</v>
      </c>
      <c r="B137" s="19">
        <v>80574</v>
      </c>
      <c r="C137" s="25" t="s">
        <v>217</v>
      </c>
      <c r="D137" s="25" t="s">
        <v>218</v>
      </c>
      <c r="E137" s="25" t="s">
        <v>32</v>
      </c>
      <c r="F137" s="25" t="s">
        <v>1278</v>
      </c>
      <c r="G137" s="18" t="s">
        <v>47</v>
      </c>
      <c r="H137" s="20">
        <v>42929</v>
      </c>
      <c r="I137" s="21">
        <v>43001</v>
      </c>
      <c r="J137" s="21">
        <v>0</v>
      </c>
      <c r="K137" s="21">
        <v>0</v>
      </c>
      <c r="L137" s="21">
        <v>43001</v>
      </c>
      <c r="N137" s="22"/>
      <c r="P137" s="17"/>
    </row>
    <row r="138" spans="1:16" s="13" customFormat="1" ht="20.100000000000001" customHeight="1" x14ac:dyDescent="0.2">
      <c r="A138" s="18" t="s">
        <v>356</v>
      </c>
      <c r="B138" s="19">
        <v>79286</v>
      </c>
      <c r="C138" s="25" t="s">
        <v>1102</v>
      </c>
      <c r="D138" s="25" t="s">
        <v>953</v>
      </c>
      <c r="E138" s="25" t="s">
        <v>1023</v>
      </c>
      <c r="F138" s="25" t="s">
        <v>1341</v>
      </c>
      <c r="G138" s="18" t="s">
        <v>8</v>
      </c>
      <c r="H138" s="20">
        <v>44651</v>
      </c>
      <c r="I138" s="21">
        <v>0</v>
      </c>
      <c r="J138" s="21">
        <v>11195222.865699999</v>
      </c>
      <c r="K138" s="21">
        <v>-1857620</v>
      </c>
      <c r="L138" s="21">
        <v>9337602.8657000009</v>
      </c>
      <c r="N138" s="22"/>
      <c r="P138" s="17"/>
    </row>
    <row r="139" spans="1:16" s="13" customFormat="1" ht="20.100000000000001" customHeight="1" x14ac:dyDescent="0.2">
      <c r="A139" s="18" t="s">
        <v>356</v>
      </c>
      <c r="B139" s="19">
        <v>79141</v>
      </c>
      <c r="C139" s="25" t="s">
        <v>471</v>
      </c>
      <c r="D139" s="25" t="s">
        <v>472</v>
      </c>
      <c r="E139" s="25" t="s">
        <v>470</v>
      </c>
      <c r="F139" s="25" t="s">
        <v>1341</v>
      </c>
      <c r="G139" s="18" t="s">
        <v>8</v>
      </c>
      <c r="I139" s="21">
        <v>7256699.3146000002</v>
      </c>
      <c r="J139" s="21">
        <v>0</v>
      </c>
      <c r="K139" s="21">
        <v>0</v>
      </c>
      <c r="L139" s="21">
        <v>7256699.3146000002</v>
      </c>
      <c r="N139" s="22"/>
      <c r="P139" s="17"/>
    </row>
    <row r="140" spans="1:16" s="13" customFormat="1" ht="20.100000000000001" customHeight="1" x14ac:dyDescent="0.2">
      <c r="A140" s="18" t="s">
        <v>356</v>
      </c>
      <c r="B140" s="19">
        <v>81022</v>
      </c>
      <c r="C140" s="25" t="s">
        <v>775</v>
      </c>
      <c r="D140" s="25" t="s">
        <v>776</v>
      </c>
      <c r="E140" s="25" t="s">
        <v>768</v>
      </c>
      <c r="F140" s="25" t="s">
        <v>1213</v>
      </c>
      <c r="G140" s="18" t="s">
        <v>47</v>
      </c>
      <c r="H140" s="20">
        <v>44642</v>
      </c>
      <c r="I140" s="21">
        <v>65931.02</v>
      </c>
      <c r="J140" s="21">
        <v>0</v>
      </c>
      <c r="K140" s="21">
        <v>0</v>
      </c>
      <c r="L140" s="21">
        <v>65931.02</v>
      </c>
      <c r="N140" s="22"/>
      <c r="P140" s="17"/>
    </row>
    <row r="141" spans="1:16" s="13" customFormat="1" ht="20.100000000000001" customHeight="1" x14ac:dyDescent="0.2">
      <c r="A141" s="18" t="s">
        <v>356</v>
      </c>
      <c r="B141" s="19">
        <v>81343</v>
      </c>
      <c r="C141" s="25" t="s">
        <v>717</v>
      </c>
      <c r="D141" s="25" t="s">
        <v>718</v>
      </c>
      <c r="E141" s="25" t="s">
        <v>709</v>
      </c>
      <c r="F141" s="25" t="s">
        <v>1213</v>
      </c>
      <c r="G141" s="18" t="s">
        <v>533</v>
      </c>
      <c r="H141" s="20">
        <v>43403</v>
      </c>
      <c r="I141" s="21">
        <v>6183.68</v>
      </c>
      <c r="J141" s="21">
        <v>0</v>
      </c>
      <c r="K141" s="21">
        <v>0</v>
      </c>
      <c r="L141" s="21">
        <v>6183.68</v>
      </c>
      <c r="N141" s="22"/>
      <c r="P141" s="17"/>
    </row>
    <row r="142" spans="1:16" s="13" customFormat="1" ht="20.100000000000001" customHeight="1" x14ac:dyDescent="0.2">
      <c r="A142" s="18" t="s">
        <v>356</v>
      </c>
      <c r="B142" s="19">
        <v>64187</v>
      </c>
      <c r="C142" s="25" t="s">
        <v>784</v>
      </c>
      <c r="D142" s="25" t="s">
        <v>785</v>
      </c>
      <c r="E142" s="25" t="s">
        <v>781</v>
      </c>
      <c r="F142" s="25" t="s">
        <v>1213</v>
      </c>
      <c r="G142" s="18" t="s">
        <v>47</v>
      </c>
      <c r="H142" s="20">
        <v>41934</v>
      </c>
      <c r="I142" s="21">
        <v>15600</v>
      </c>
      <c r="J142" s="21">
        <v>0</v>
      </c>
      <c r="K142" s="21">
        <v>0</v>
      </c>
      <c r="L142" s="21">
        <v>15600</v>
      </c>
      <c r="N142" s="22"/>
      <c r="P142" s="17"/>
    </row>
    <row r="143" spans="1:16" s="13" customFormat="1" ht="20.100000000000001" customHeight="1" x14ac:dyDescent="0.2">
      <c r="A143" s="18" t="s">
        <v>356</v>
      </c>
      <c r="B143" s="19">
        <v>61182</v>
      </c>
      <c r="C143" s="25" t="s">
        <v>306</v>
      </c>
      <c r="D143" s="25" t="s">
        <v>307</v>
      </c>
      <c r="E143" s="25" t="s">
        <v>81</v>
      </c>
      <c r="F143" s="25" t="s">
        <v>1191</v>
      </c>
      <c r="G143" s="18" t="s">
        <v>46</v>
      </c>
      <c r="H143" s="20">
        <v>44147</v>
      </c>
      <c r="I143" s="21">
        <v>10769927</v>
      </c>
      <c r="J143" s="21">
        <v>0</v>
      </c>
      <c r="K143" s="21">
        <v>0</v>
      </c>
      <c r="L143" s="21">
        <v>10769927</v>
      </c>
      <c r="N143" s="22"/>
      <c r="P143" s="17"/>
    </row>
    <row r="144" spans="1:16" s="13" customFormat="1" ht="20.100000000000001" customHeight="1" x14ac:dyDescent="0.2">
      <c r="A144" s="18" t="s">
        <v>356</v>
      </c>
      <c r="B144" s="19">
        <v>79095</v>
      </c>
      <c r="C144" s="25" t="s">
        <v>114</v>
      </c>
      <c r="D144" s="25" t="s">
        <v>115</v>
      </c>
      <c r="E144" s="25" t="s">
        <v>19</v>
      </c>
      <c r="F144" s="25" t="s">
        <v>1191</v>
      </c>
      <c r="G144" s="18" t="s">
        <v>46</v>
      </c>
      <c r="H144" s="20">
        <v>44501</v>
      </c>
      <c r="I144" s="21">
        <v>16615156.512</v>
      </c>
      <c r="J144" s="21">
        <v>0</v>
      </c>
      <c r="K144" s="21">
        <v>-15085099</v>
      </c>
      <c r="L144" s="21">
        <v>1530057.5119999999</v>
      </c>
      <c r="N144" s="22"/>
      <c r="P144" s="17"/>
    </row>
    <row r="145" spans="1:16" s="13" customFormat="1" ht="20.100000000000001" customHeight="1" x14ac:dyDescent="0.2">
      <c r="A145" s="18" t="s">
        <v>356</v>
      </c>
      <c r="B145" s="19">
        <v>79534</v>
      </c>
      <c r="C145" s="25" t="s">
        <v>1140</v>
      </c>
      <c r="D145" s="25" t="s">
        <v>992</v>
      </c>
      <c r="E145" s="25" t="s">
        <v>19</v>
      </c>
      <c r="F145" s="25" t="s">
        <v>1191</v>
      </c>
      <c r="G145" s="18" t="s">
        <v>46</v>
      </c>
      <c r="H145" s="20">
        <v>41382</v>
      </c>
      <c r="I145" s="21">
        <v>0</v>
      </c>
      <c r="J145" s="21">
        <v>28041896.644699998</v>
      </c>
      <c r="K145" s="21">
        <v>-4206285</v>
      </c>
      <c r="L145" s="21">
        <v>23835611.644699998</v>
      </c>
      <c r="N145" s="22"/>
      <c r="P145" s="17"/>
    </row>
    <row r="146" spans="1:16" s="13" customFormat="1" ht="20.100000000000001" customHeight="1" x14ac:dyDescent="0.2">
      <c r="A146" s="18" t="s">
        <v>356</v>
      </c>
      <c r="B146" s="19">
        <v>66931</v>
      </c>
      <c r="C146" s="25" t="s">
        <v>405</v>
      </c>
      <c r="D146" s="25" t="s">
        <v>406</v>
      </c>
      <c r="E146" s="25" t="s">
        <v>404</v>
      </c>
      <c r="F146" s="25" t="s">
        <v>1298</v>
      </c>
      <c r="G146" s="18" t="s">
        <v>11</v>
      </c>
      <c r="H146" s="20">
        <v>44167</v>
      </c>
      <c r="I146" s="21">
        <v>13949878.23</v>
      </c>
      <c r="J146" s="21">
        <v>165866</v>
      </c>
      <c r="K146" s="21">
        <v>-14115744</v>
      </c>
      <c r="L146" s="21">
        <v>0</v>
      </c>
      <c r="N146" s="22"/>
      <c r="P146" s="17"/>
    </row>
    <row r="147" spans="1:16" s="13" customFormat="1" ht="20.100000000000001" customHeight="1" x14ac:dyDescent="0.2">
      <c r="A147" s="18" t="s">
        <v>356</v>
      </c>
      <c r="B147" s="19">
        <v>79102</v>
      </c>
      <c r="C147" s="25" t="s">
        <v>613</v>
      </c>
      <c r="D147" s="25" t="s">
        <v>614</v>
      </c>
      <c r="E147" s="25" t="s">
        <v>604</v>
      </c>
      <c r="F147" s="25" t="s">
        <v>1326</v>
      </c>
      <c r="G147" s="18" t="s">
        <v>40</v>
      </c>
      <c r="H147" s="20">
        <v>44085</v>
      </c>
      <c r="I147" s="21">
        <v>95712.69</v>
      </c>
      <c r="J147" s="21">
        <v>-49442</v>
      </c>
      <c r="K147" s="21">
        <v>-46270.5</v>
      </c>
      <c r="L147" s="21">
        <v>0</v>
      </c>
      <c r="N147" s="22"/>
      <c r="P147" s="17"/>
    </row>
    <row r="148" spans="1:16" s="13" customFormat="1" ht="20.100000000000001" customHeight="1" x14ac:dyDescent="0.2">
      <c r="A148" s="18" t="s">
        <v>356</v>
      </c>
      <c r="B148" s="19">
        <v>80675</v>
      </c>
      <c r="C148" s="25" t="s">
        <v>238</v>
      </c>
      <c r="D148" s="25" t="s">
        <v>239</v>
      </c>
      <c r="E148" s="25" t="s">
        <v>240</v>
      </c>
      <c r="F148" s="25" t="s">
        <v>1261</v>
      </c>
      <c r="G148" s="18" t="s">
        <v>27</v>
      </c>
      <c r="H148" s="20">
        <v>42521</v>
      </c>
      <c r="I148" s="21">
        <v>456675</v>
      </c>
      <c r="J148" s="21">
        <v>-252492</v>
      </c>
      <c r="K148" s="21">
        <v>-204183</v>
      </c>
      <c r="L148" s="21">
        <v>0</v>
      </c>
      <c r="M148" s="23"/>
      <c r="N148" s="22"/>
      <c r="P148" s="17"/>
    </row>
    <row r="149" spans="1:16" s="13" customFormat="1" ht="20.100000000000001" customHeight="1" x14ac:dyDescent="0.2">
      <c r="A149" s="18" t="s">
        <v>356</v>
      </c>
      <c r="B149" s="19">
        <v>80676</v>
      </c>
      <c r="C149" s="25" t="s">
        <v>831</v>
      </c>
      <c r="D149" s="25" t="s">
        <v>832</v>
      </c>
      <c r="E149" s="25" t="s">
        <v>1028</v>
      </c>
      <c r="F149" s="25" t="s">
        <v>1261</v>
      </c>
      <c r="G149" s="18" t="s">
        <v>27</v>
      </c>
      <c r="H149" s="20">
        <v>44917</v>
      </c>
      <c r="I149" s="21">
        <v>11434803.5</v>
      </c>
      <c r="J149" s="21">
        <v>0</v>
      </c>
      <c r="K149" s="21">
        <v>-9937</v>
      </c>
      <c r="L149" s="21">
        <v>11424866.5</v>
      </c>
      <c r="N149" s="22"/>
      <c r="P149" s="17"/>
    </row>
    <row r="150" spans="1:16" s="13" customFormat="1" ht="20.100000000000001" customHeight="1" x14ac:dyDescent="0.2">
      <c r="A150" s="18" t="s">
        <v>356</v>
      </c>
      <c r="B150" s="19">
        <v>78088</v>
      </c>
      <c r="C150" s="25" t="s">
        <v>212</v>
      </c>
      <c r="D150" s="25" t="s">
        <v>213</v>
      </c>
      <c r="E150" s="25" t="s">
        <v>214</v>
      </c>
      <c r="F150" s="25" t="s">
        <v>1261</v>
      </c>
      <c r="G150" s="18" t="s">
        <v>27</v>
      </c>
      <c r="H150" s="20">
        <v>44055</v>
      </c>
      <c r="I150" s="21">
        <v>11130926</v>
      </c>
      <c r="J150" s="21">
        <v>0</v>
      </c>
      <c r="K150" s="21">
        <v>-10789503</v>
      </c>
      <c r="L150" s="21">
        <v>341423</v>
      </c>
      <c r="N150" s="22"/>
      <c r="P150" s="17"/>
    </row>
    <row r="151" spans="1:16" s="13" customFormat="1" ht="20.100000000000001" customHeight="1" x14ac:dyDescent="0.2">
      <c r="A151" s="18" t="s">
        <v>356</v>
      </c>
      <c r="B151" s="19">
        <v>80295</v>
      </c>
      <c r="C151" s="25" t="s">
        <v>207</v>
      </c>
      <c r="D151" s="25" t="s">
        <v>208</v>
      </c>
      <c r="E151" s="25" t="s">
        <v>127</v>
      </c>
      <c r="F151" s="25" t="s">
        <v>1175</v>
      </c>
      <c r="G151" s="18" t="s">
        <v>51</v>
      </c>
      <c r="H151" s="20">
        <v>43636</v>
      </c>
      <c r="I151" s="21">
        <v>18102629.247299999</v>
      </c>
      <c r="J151" s="21">
        <v>0</v>
      </c>
      <c r="K151" s="21">
        <v>-55000</v>
      </c>
      <c r="L151" s="21">
        <v>18047629.247299999</v>
      </c>
      <c r="N151" s="22"/>
      <c r="P151" s="17"/>
    </row>
    <row r="152" spans="1:16" s="13" customFormat="1" ht="20.100000000000001" customHeight="1" x14ac:dyDescent="0.2">
      <c r="A152" s="18" t="s">
        <v>356</v>
      </c>
      <c r="B152" s="19">
        <v>64080</v>
      </c>
      <c r="C152" s="25" t="s">
        <v>827</v>
      </c>
      <c r="D152" s="25" t="s">
        <v>828</v>
      </c>
      <c r="E152" s="25" t="s">
        <v>1039</v>
      </c>
      <c r="F152" s="25" t="s">
        <v>1175</v>
      </c>
      <c r="G152" s="18" t="s">
        <v>51</v>
      </c>
      <c r="H152" s="20">
        <v>37358</v>
      </c>
      <c r="I152" s="21">
        <v>21178766</v>
      </c>
      <c r="J152" s="21">
        <v>0</v>
      </c>
      <c r="K152" s="21">
        <v>-41509</v>
      </c>
      <c r="L152" s="21">
        <v>21137256.730900001</v>
      </c>
      <c r="N152" s="22"/>
      <c r="P152" s="17"/>
    </row>
    <row r="153" spans="1:16" s="13" customFormat="1" ht="20.100000000000001" customHeight="1" x14ac:dyDescent="0.2">
      <c r="A153" s="18" t="s">
        <v>356</v>
      </c>
      <c r="B153" s="19">
        <v>80536</v>
      </c>
      <c r="C153" s="25" t="s">
        <v>4</v>
      </c>
      <c r="D153" s="25" t="s">
        <v>5</v>
      </c>
      <c r="E153" s="25" t="s">
        <v>6</v>
      </c>
      <c r="F153" s="25" t="s">
        <v>1406</v>
      </c>
      <c r="G153" s="18" t="s">
        <v>7</v>
      </c>
      <c r="H153" s="20">
        <v>44469</v>
      </c>
      <c r="I153" s="21">
        <v>607175</v>
      </c>
      <c r="J153" s="21">
        <v>0</v>
      </c>
      <c r="K153" s="21">
        <v>0</v>
      </c>
      <c r="L153" s="21">
        <v>607175</v>
      </c>
      <c r="N153" s="22"/>
      <c r="P153" s="17"/>
    </row>
    <row r="154" spans="1:16" s="13" customFormat="1" ht="20.100000000000001" customHeight="1" x14ac:dyDescent="0.2">
      <c r="A154" s="18" t="s">
        <v>356</v>
      </c>
      <c r="B154" s="19">
        <v>79427</v>
      </c>
      <c r="C154" s="25" t="s">
        <v>534</v>
      </c>
      <c r="D154" s="25" t="s">
        <v>535</v>
      </c>
      <c r="E154" s="25" t="s">
        <v>536</v>
      </c>
      <c r="F154" s="25" t="s">
        <v>1350</v>
      </c>
      <c r="G154" s="18" t="s">
        <v>533</v>
      </c>
      <c r="H154" s="20">
        <v>43692</v>
      </c>
      <c r="I154" s="21">
        <v>363823</v>
      </c>
      <c r="J154" s="21">
        <v>0</v>
      </c>
      <c r="K154" s="21">
        <v>-363823</v>
      </c>
      <c r="L154" s="21">
        <v>0</v>
      </c>
      <c r="N154" s="22"/>
      <c r="P154" s="17"/>
    </row>
    <row r="155" spans="1:16" s="13" customFormat="1" ht="20.100000000000001" customHeight="1" x14ac:dyDescent="0.2">
      <c r="A155" s="18" t="s">
        <v>356</v>
      </c>
      <c r="B155" s="19">
        <v>79528</v>
      </c>
      <c r="C155" s="25" t="s">
        <v>1086</v>
      </c>
      <c r="D155" s="25" t="s">
        <v>939</v>
      </c>
      <c r="E155" s="25" t="s">
        <v>1013</v>
      </c>
      <c r="F155" s="25" t="s">
        <v>1297</v>
      </c>
      <c r="G155" s="18" t="s">
        <v>1043</v>
      </c>
      <c r="H155" s="20">
        <v>43609</v>
      </c>
      <c r="I155" s="21">
        <v>0</v>
      </c>
      <c r="J155" s="21">
        <v>2356233.1531000002</v>
      </c>
      <c r="K155" s="21">
        <v>-398316</v>
      </c>
      <c r="L155" s="21">
        <f>I155+J155+K155</f>
        <v>1957917.1531000002</v>
      </c>
      <c r="N155" s="22"/>
      <c r="P155" s="17"/>
    </row>
    <row r="156" spans="1:16" s="13" customFormat="1" ht="20.100000000000001" customHeight="1" x14ac:dyDescent="0.2">
      <c r="A156" s="18" t="s">
        <v>356</v>
      </c>
      <c r="B156" s="19">
        <v>78634</v>
      </c>
      <c r="C156" s="25" t="s">
        <v>808</v>
      </c>
      <c r="D156" s="25" t="s">
        <v>809</v>
      </c>
      <c r="E156" s="25" t="s">
        <v>810</v>
      </c>
      <c r="F156" s="25" t="s">
        <v>1174</v>
      </c>
      <c r="G156" s="18" t="s">
        <v>72</v>
      </c>
      <c r="H156" s="20">
        <v>44404</v>
      </c>
      <c r="I156" s="21">
        <v>29154135.540799998</v>
      </c>
      <c r="J156" s="21">
        <v>0</v>
      </c>
      <c r="K156" s="21">
        <v>0</v>
      </c>
      <c r="L156" s="21">
        <v>29154135.540799998</v>
      </c>
      <c r="N156" s="22"/>
      <c r="P156" s="17"/>
    </row>
    <row r="157" spans="1:16" s="13" customFormat="1" ht="20.100000000000001" customHeight="1" x14ac:dyDescent="0.2">
      <c r="A157" s="18" t="s">
        <v>356</v>
      </c>
      <c r="B157" s="19">
        <v>78363</v>
      </c>
      <c r="C157" s="25" t="s">
        <v>896</v>
      </c>
      <c r="D157" s="25" t="s">
        <v>897</v>
      </c>
      <c r="E157" s="25" t="s">
        <v>1026</v>
      </c>
      <c r="F157" s="25" t="s">
        <v>1174</v>
      </c>
      <c r="G157" s="18" t="s">
        <v>7</v>
      </c>
      <c r="H157" s="20">
        <v>44914</v>
      </c>
      <c r="I157" s="21">
        <v>8675991.9045000002</v>
      </c>
      <c r="J157" s="21">
        <v>0</v>
      </c>
      <c r="K157" s="21">
        <v>0</v>
      </c>
      <c r="L157" s="21">
        <v>8675991.9045000002</v>
      </c>
      <c r="N157" s="22"/>
      <c r="P157" s="17"/>
    </row>
    <row r="158" spans="1:16" s="13" customFormat="1" ht="20.100000000000001" customHeight="1" x14ac:dyDescent="0.2">
      <c r="A158" s="18" t="s">
        <v>356</v>
      </c>
      <c r="B158" s="19">
        <v>65182</v>
      </c>
      <c r="C158" s="25" t="s">
        <v>1124</v>
      </c>
      <c r="D158" s="25" t="s">
        <v>974</v>
      </c>
      <c r="E158" s="25" t="s">
        <v>1032</v>
      </c>
      <c r="F158" s="25" t="s">
        <v>1174</v>
      </c>
      <c r="G158" s="18" t="s">
        <v>7</v>
      </c>
      <c r="H158" s="20">
        <v>44253</v>
      </c>
      <c r="I158" s="21">
        <v>0</v>
      </c>
      <c r="J158" s="21">
        <v>27747710.649999999</v>
      </c>
      <c r="K158" s="21">
        <v>-2774771</v>
      </c>
      <c r="L158" s="21">
        <v>24972939.649999999</v>
      </c>
      <c r="N158" s="22"/>
      <c r="P158" s="17"/>
    </row>
    <row r="159" spans="1:16" s="13" customFormat="1" ht="20.100000000000001" customHeight="1" x14ac:dyDescent="0.2">
      <c r="A159" s="18" t="s">
        <v>356</v>
      </c>
      <c r="B159" s="19">
        <v>66645</v>
      </c>
      <c r="C159" s="25" t="s">
        <v>364</v>
      </c>
      <c r="D159" s="25" t="s">
        <v>980</v>
      </c>
      <c r="E159" s="25" t="s">
        <v>363</v>
      </c>
      <c r="F159" s="25" t="s">
        <v>1174</v>
      </c>
      <c r="G159" s="18" t="s">
        <v>7</v>
      </c>
      <c r="H159" s="20">
        <v>43934</v>
      </c>
      <c r="I159" s="21">
        <v>308620.13</v>
      </c>
      <c r="J159" s="21">
        <v>0</v>
      </c>
      <c r="K159" s="21">
        <v>0</v>
      </c>
      <c r="L159" s="21">
        <v>308620.13</v>
      </c>
      <c r="N159" s="22"/>
      <c r="P159" s="17"/>
    </row>
    <row r="160" spans="1:16" s="13" customFormat="1" ht="20.100000000000001" customHeight="1" x14ac:dyDescent="0.2">
      <c r="A160" s="18" t="s">
        <v>356</v>
      </c>
      <c r="B160" s="19">
        <v>78199</v>
      </c>
      <c r="C160" s="25" t="s">
        <v>1061</v>
      </c>
      <c r="D160" s="25" t="s">
        <v>914</v>
      </c>
      <c r="E160" s="25" t="s">
        <v>1008</v>
      </c>
      <c r="F160" s="25" t="s">
        <v>1223</v>
      </c>
      <c r="G160" s="18" t="s">
        <v>833</v>
      </c>
      <c r="H160" s="20">
        <v>43404</v>
      </c>
      <c r="I160" s="21">
        <v>0</v>
      </c>
      <c r="J160" s="21">
        <v>6242805.3752999995</v>
      </c>
      <c r="K160" s="21">
        <v>-985794</v>
      </c>
      <c r="L160" s="21">
        <v>5257011.3752999995</v>
      </c>
      <c r="M160" s="23"/>
      <c r="N160" s="22"/>
      <c r="P160" s="17"/>
    </row>
    <row r="161" spans="1:16" s="13" customFormat="1" ht="20.100000000000001" customHeight="1" x14ac:dyDescent="0.2">
      <c r="A161" s="18" t="s">
        <v>356</v>
      </c>
      <c r="B161" s="19">
        <v>80521</v>
      </c>
      <c r="C161" s="25" t="s">
        <v>719</v>
      </c>
      <c r="D161" s="25" t="s">
        <v>720</v>
      </c>
      <c r="E161" s="25" t="s">
        <v>709</v>
      </c>
      <c r="F161" s="25" t="s">
        <v>1258</v>
      </c>
      <c r="G161" s="18" t="s">
        <v>47</v>
      </c>
      <c r="H161" s="20">
        <v>44916</v>
      </c>
      <c r="I161" s="21">
        <v>98999.679999999993</v>
      </c>
      <c r="J161" s="21">
        <v>0</v>
      </c>
      <c r="K161" s="21">
        <v>0</v>
      </c>
      <c r="L161" s="21">
        <v>98999.679999999993</v>
      </c>
      <c r="N161" s="22"/>
      <c r="P161" s="17"/>
    </row>
    <row r="162" spans="1:16" s="13" customFormat="1" ht="20.100000000000001" customHeight="1" x14ac:dyDescent="0.2">
      <c r="A162" s="18" t="s">
        <v>356</v>
      </c>
      <c r="B162" s="19">
        <v>81025</v>
      </c>
      <c r="C162" s="25" t="s">
        <v>253</v>
      </c>
      <c r="D162" s="25" t="s">
        <v>254</v>
      </c>
      <c r="E162" s="25" t="s">
        <v>235</v>
      </c>
      <c r="F162" s="25" t="s">
        <v>1188</v>
      </c>
      <c r="G162" s="18" t="s">
        <v>2</v>
      </c>
      <c r="H162" s="20">
        <v>43693</v>
      </c>
      <c r="I162" s="21">
        <v>26259805.329999998</v>
      </c>
      <c r="J162" s="21">
        <v>0</v>
      </c>
      <c r="K162" s="21">
        <v>0</v>
      </c>
      <c r="L162" s="21">
        <v>26259805.329999998</v>
      </c>
      <c r="M162" s="23"/>
      <c r="N162" s="22"/>
      <c r="P162" s="17"/>
    </row>
    <row r="163" spans="1:16" s="13" customFormat="1" ht="20.100000000000001" customHeight="1" x14ac:dyDescent="0.2">
      <c r="A163" s="18" t="s">
        <v>356</v>
      </c>
      <c r="B163" s="19">
        <v>80924</v>
      </c>
      <c r="C163" s="25" t="s">
        <v>1085</v>
      </c>
      <c r="D163" s="25" t="s">
        <v>938</v>
      </c>
      <c r="E163" s="25" t="s">
        <v>1008</v>
      </c>
      <c r="F163" s="25" t="s">
        <v>1188</v>
      </c>
      <c r="G163" s="18" t="s">
        <v>2</v>
      </c>
      <c r="H163" s="20">
        <v>42184</v>
      </c>
      <c r="I163" s="21">
        <v>0</v>
      </c>
      <c r="J163" s="21">
        <v>36951570.473400004</v>
      </c>
      <c r="K163" s="21">
        <v>-5542736</v>
      </c>
      <c r="L163" s="21">
        <v>31408834.4734</v>
      </c>
      <c r="N163" s="22"/>
      <c r="P163" s="17"/>
    </row>
    <row r="164" spans="1:16" s="13" customFormat="1" ht="20.100000000000001" customHeight="1" x14ac:dyDescent="0.2">
      <c r="A164" s="18" t="s">
        <v>356</v>
      </c>
      <c r="B164" s="19">
        <v>78920</v>
      </c>
      <c r="C164" s="25" t="s">
        <v>427</v>
      </c>
      <c r="D164" s="25" t="s">
        <v>428</v>
      </c>
      <c r="E164" s="25" t="s">
        <v>418</v>
      </c>
      <c r="F164" s="25" t="s">
        <v>1188</v>
      </c>
      <c r="G164" s="18" t="s">
        <v>2</v>
      </c>
      <c r="H164" s="20">
        <v>43070</v>
      </c>
      <c r="I164" s="21">
        <v>18477464</v>
      </c>
      <c r="J164" s="21">
        <v>30913</v>
      </c>
      <c r="K164" s="21">
        <v>-18508377</v>
      </c>
      <c r="L164" s="21">
        <v>0</v>
      </c>
      <c r="N164" s="22"/>
      <c r="P164" s="17"/>
    </row>
    <row r="165" spans="1:16" s="13" customFormat="1" ht="20.100000000000001" customHeight="1" x14ac:dyDescent="0.2">
      <c r="A165" s="18" t="s">
        <v>356</v>
      </c>
      <c r="B165" s="19">
        <v>50036</v>
      </c>
      <c r="C165" s="25" t="s">
        <v>468</v>
      </c>
      <c r="D165" s="25" t="s">
        <v>469</v>
      </c>
      <c r="E165" s="25" t="s">
        <v>470</v>
      </c>
      <c r="F165" s="25" t="s">
        <v>1188</v>
      </c>
      <c r="G165" s="18" t="s">
        <v>2</v>
      </c>
      <c r="H165" s="20">
        <v>44792</v>
      </c>
      <c r="I165" s="21">
        <v>30525810.061900001</v>
      </c>
      <c r="J165" s="21">
        <v>0</v>
      </c>
      <c r="K165" s="21">
        <v>0</v>
      </c>
      <c r="L165" s="21">
        <v>30525810.061900001</v>
      </c>
      <c r="N165" s="22"/>
      <c r="P165" s="17"/>
    </row>
    <row r="166" spans="1:16" s="13" customFormat="1" ht="20.100000000000001" customHeight="1" x14ac:dyDescent="0.2">
      <c r="A166" s="18" t="s">
        <v>356</v>
      </c>
      <c r="B166" s="19">
        <v>79568</v>
      </c>
      <c r="C166" s="25" t="s">
        <v>855</v>
      </c>
      <c r="D166" s="25" t="s">
        <v>856</v>
      </c>
      <c r="E166" s="25" t="s">
        <v>651</v>
      </c>
      <c r="F166" s="25" t="s">
        <v>1416</v>
      </c>
      <c r="G166" s="18" t="s">
        <v>40</v>
      </c>
      <c r="H166" s="20">
        <v>43462</v>
      </c>
      <c r="I166" s="21">
        <v>7420221</v>
      </c>
      <c r="J166" s="21">
        <v>0</v>
      </c>
      <c r="K166" s="21">
        <v>0</v>
      </c>
      <c r="L166" s="21">
        <v>7420221</v>
      </c>
      <c r="N166" s="22"/>
      <c r="P166" s="17"/>
    </row>
    <row r="167" spans="1:16" s="13" customFormat="1" ht="20.100000000000001" customHeight="1" x14ac:dyDescent="0.2">
      <c r="A167" s="18" t="s">
        <v>356</v>
      </c>
      <c r="B167" s="19">
        <v>80231</v>
      </c>
      <c r="C167" s="25" t="s">
        <v>1078</v>
      </c>
      <c r="D167" s="25" t="s">
        <v>931</v>
      </c>
      <c r="E167" s="25" t="s">
        <v>681</v>
      </c>
      <c r="F167" s="25" t="s">
        <v>1269</v>
      </c>
      <c r="G167" s="18" t="s">
        <v>0</v>
      </c>
      <c r="H167" s="20">
        <v>43829</v>
      </c>
      <c r="I167" s="21">
        <v>0</v>
      </c>
      <c r="J167" s="21">
        <v>16628929.390699999</v>
      </c>
      <c r="K167" s="21">
        <v>-3270786</v>
      </c>
      <c r="L167" s="21">
        <v>13358143.390699999</v>
      </c>
      <c r="N167" s="22"/>
      <c r="P167" s="17"/>
    </row>
    <row r="168" spans="1:16" s="13" customFormat="1" ht="20.100000000000001" customHeight="1" x14ac:dyDescent="0.2">
      <c r="A168" s="18" t="s">
        <v>356</v>
      </c>
      <c r="B168" s="19">
        <v>81173</v>
      </c>
      <c r="C168" s="25" t="s">
        <v>1079</v>
      </c>
      <c r="D168" s="25" t="s">
        <v>932</v>
      </c>
      <c r="E168" s="25" t="s">
        <v>1015</v>
      </c>
      <c r="F168" s="25" t="s">
        <v>1269</v>
      </c>
      <c r="G168" s="18" t="s">
        <v>0</v>
      </c>
      <c r="H168" s="20">
        <v>41228</v>
      </c>
      <c r="I168" s="21">
        <v>0</v>
      </c>
      <c r="J168" s="21">
        <v>15682378.6053</v>
      </c>
      <c r="K168" s="21">
        <v>-3136476</v>
      </c>
      <c r="L168" s="21">
        <v>12545902.6053</v>
      </c>
      <c r="N168" s="22"/>
      <c r="P168" s="17"/>
    </row>
    <row r="169" spans="1:16" s="13" customFormat="1" ht="20.100000000000001" customHeight="1" x14ac:dyDescent="0.2">
      <c r="A169" s="18" t="s">
        <v>356</v>
      </c>
      <c r="B169" s="19">
        <v>80193</v>
      </c>
      <c r="C169" s="25" t="s">
        <v>281</v>
      </c>
      <c r="D169" s="25" t="s">
        <v>282</v>
      </c>
      <c r="E169" s="25" t="s">
        <v>127</v>
      </c>
      <c r="F169" s="25" t="s">
        <v>1351</v>
      </c>
      <c r="G169" s="18" t="s">
        <v>7</v>
      </c>
      <c r="H169" s="20">
        <v>39080</v>
      </c>
      <c r="I169" s="21">
        <v>12116665.9486</v>
      </c>
      <c r="J169" s="21">
        <v>0</v>
      </c>
      <c r="K169" s="21">
        <v>-55000</v>
      </c>
      <c r="L169" s="21">
        <v>12061665.9486</v>
      </c>
      <c r="N169" s="22"/>
      <c r="P169" s="17"/>
    </row>
    <row r="170" spans="1:16" s="13" customFormat="1" ht="20.100000000000001" customHeight="1" x14ac:dyDescent="0.2">
      <c r="A170" s="18" t="s">
        <v>356</v>
      </c>
      <c r="B170" s="19">
        <v>79723</v>
      </c>
      <c r="C170" s="25" t="s">
        <v>37</v>
      </c>
      <c r="D170" s="25" t="s">
        <v>38</v>
      </c>
      <c r="E170" s="25" t="s">
        <v>39</v>
      </c>
      <c r="F170" s="25" t="s">
        <v>1407</v>
      </c>
      <c r="G170" s="18" t="s">
        <v>33</v>
      </c>
      <c r="H170" s="20">
        <v>43811</v>
      </c>
      <c r="I170" s="21">
        <v>7445795.71</v>
      </c>
      <c r="J170" s="21">
        <v>0</v>
      </c>
      <c r="K170" s="21">
        <v>-6738181</v>
      </c>
      <c r="L170" s="21">
        <v>707614.71</v>
      </c>
      <c r="M170" s="23"/>
      <c r="N170" s="22"/>
      <c r="P170" s="17"/>
    </row>
    <row r="171" spans="1:16" s="13" customFormat="1" ht="20.100000000000001" customHeight="1" x14ac:dyDescent="0.2">
      <c r="A171" s="18" t="s">
        <v>356</v>
      </c>
      <c r="B171" s="19">
        <v>66586</v>
      </c>
      <c r="C171" s="25" t="s">
        <v>530</v>
      </c>
      <c r="D171" s="25" t="s">
        <v>531</v>
      </c>
      <c r="E171" s="25" t="s">
        <v>532</v>
      </c>
      <c r="F171" s="25" t="s">
        <v>1407</v>
      </c>
      <c r="G171" s="18" t="s">
        <v>533</v>
      </c>
      <c r="I171" s="21">
        <v>8000</v>
      </c>
      <c r="J171" s="21">
        <v>-8000</v>
      </c>
      <c r="K171" s="21">
        <v>0</v>
      </c>
      <c r="L171" s="21">
        <v>0</v>
      </c>
      <c r="N171" s="22"/>
      <c r="P171" s="17"/>
    </row>
    <row r="172" spans="1:16" s="13" customFormat="1" ht="20.100000000000001" customHeight="1" x14ac:dyDescent="0.2">
      <c r="A172" s="18" t="s">
        <v>356</v>
      </c>
      <c r="B172" s="19">
        <v>62492</v>
      </c>
      <c r="C172" s="25" t="s">
        <v>729</v>
      </c>
      <c r="D172" s="25" t="s">
        <v>730</v>
      </c>
      <c r="E172" s="25" t="s">
        <v>726</v>
      </c>
      <c r="F172" s="25" t="s">
        <v>1320</v>
      </c>
      <c r="G172" s="18" t="s">
        <v>712</v>
      </c>
      <c r="H172" s="20">
        <v>42726</v>
      </c>
      <c r="I172" s="21">
        <v>181235.79</v>
      </c>
      <c r="J172" s="21">
        <v>0</v>
      </c>
      <c r="K172" s="21">
        <v>0</v>
      </c>
      <c r="L172" s="21">
        <v>181235.79</v>
      </c>
      <c r="N172" s="22"/>
      <c r="P172" s="17"/>
    </row>
    <row r="173" spans="1:16" s="13" customFormat="1" ht="20.100000000000001" customHeight="1" x14ac:dyDescent="0.2">
      <c r="A173" s="18" t="s">
        <v>356</v>
      </c>
      <c r="B173" s="19">
        <v>79576</v>
      </c>
      <c r="C173" s="25" t="s">
        <v>210</v>
      </c>
      <c r="D173" s="25" t="s">
        <v>211</v>
      </c>
      <c r="E173" s="25" t="s">
        <v>172</v>
      </c>
      <c r="F173" s="25" t="s">
        <v>1181</v>
      </c>
      <c r="G173" s="18" t="s">
        <v>26</v>
      </c>
      <c r="H173" s="20">
        <v>44679</v>
      </c>
      <c r="I173" s="21">
        <v>13992895.3705</v>
      </c>
      <c r="J173" s="21">
        <v>0</v>
      </c>
      <c r="K173" s="21">
        <v>-2157666</v>
      </c>
      <c r="L173" s="21">
        <v>11835229.3705</v>
      </c>
      <c r="N173" s="22"/>
      <c r="P173" s="17"/>
    </row>
    <row r="174" spans="1:16" s="13" customFormat="1" ht="20.100000000000001" customHeight="1" x14ac:dyDescent="0.2">
      <c r="A174" s="18" t="s">
        <v>356</v>
      </c>
      <c r="B174" s="19">
        <v>79291</v>
      </c>
      <c r="C174" s="25" t="s">
        <v>1052</v>
      </c>
      <c r="D174" s="25" t="s">
        <v>906</v>
      </c>
      <c r="E174" s="25" t="s">
        <v>19</v>
      </c>
      <c r="F174" s="25" t="s">
        <v>1181</v>
      </c>
      <c r="G174" s="18" t="s">
        <v>26</v>
      </c>
      <c r="H174" s="20">
        <v>43616</v>
      </c>
      <c r="I174" s="21">
        <v>0</v>
      </c>
      <c r="J174" s="21">
        <v>17942821.382399999</v>
      </c>
      <c r="K174" s="21">
        <v>-2204658</v>
      </c>
      <c r="L174" s="21">
        <v>15738163.3824</v>
      </c>
      <c r="N174" s="22"/>
      <c r="P174" s="17"/>
    </row>
    <row r="175" spans="1:16" s="13" customFormat="1" ht="20.100000000000001" customHeight="1" x14ac:dyDescent="0.2">
      <c r="A175" s="18" t="s">
        <v>356</v>
      </c>
      <c r="B175" s="19">
        <v>79042</v>
      </c>
      <c r="C175" s="25" t="s">
        <v>1089</v>
      </c>
      <c r="D175" s="25" t="s">
        <v>230</v>
      </c>
      <c r="E175" s="25" t="s">
        <v>15</v>
      </c>
      <c r="F175" s="25" t="s">
        <v>1181</v>
      </c>
      <c r="G175" s="18" t="s">
        <v>26</v>
      </c>
      <c r="H175" s="20">
        <v>43706</v>
      </c>
      <c r="I175" s="21">
        <v>13788586.57</v>
      </c>
      <c r="J175" s="21">
        <v>0</v>
      </c>
      <c r="K175" s="21">
        <v>-13788587</v>
      </c>
      <c r="L175" s="21">
        <v>0</v>
      </c>
      <c r="N175" s="22"/>
      <c r="P175" s="17"/>
    </row>
    <row r="176" spans="1:16" s="13" customFormat="1" ht="20.100000000000001" customHeight="1" x14ac:dyDescent="0.2">
      <c r="A176" s="18" t="s">
        <v>356</v>
      </c>
      <c r="B176" s="19">
        <v>66770</v>
      </c>
      <c r="C176" s="25" t="s">
        <v>853</v>
      </c>
      <c r="D176" s="25" t="s">
        <v>854</v>
      </c>
      <c r="E176" s="25" t="s">
        <v>651</v>
      </c>
      <c r="F176" s="25" t="s">
        <v>1181</v>
      </c>
      <c r="G176" s="18" t="s">
        <v>26</v>
      </c>
      <c r="H176" s="20">
        <v>43958</v>
      </c>
      <c r="I176" s="21">
        <v>3289141.5498000002</v>
      </c>
      <c r="J176" s="21">
        <v>0</v>
      </c>
      <c r="K176" s="21">
        <v>0</v>
      </c>
      <c r="L176" s="21">
        <v>3289141.5498000002</v>
      </c>
      <c r="N176" s="22"/>
      <c r="P176" s="17"/>
    </row>
    <row r="177" spans="1:16" s="13" customFormat="1" ht="20.100000000000001" customHeight="1" x14ac:dyDescent="0.2">
      <c r="A177" s="18" t="s">
        <v>356</v>
      </c>
      <c r="B177" s="19">
        <v>80569</v>
      </c>
      <c r="C177" s="25" t="s">
        <v>1122</v>
      </c>
      <c r="D177" s="25" t="s">
        <v>972</v>
      </c>
      <c r="E177" s="25" t="s">
        <v>1012</v>
      </c>
      <c r="F177" s="25" t="s">
        <v>1181</v>
      </c>
      <c r="G177" s="18" t="s">
        <v>26</v>
      </c>
      <c r="H177" s="20">
        <v>44887</v>
      </c>
      <c r="I177" s="21">
        <v>0</v>
      </c>
      <c r="J177" s="21">
        <v>15411430.8027</v>
      </c>
      <c r="K177" s="21">
        <v>-142969</v>
      </c>
      <c r="L177" s="21">
        <v>15268461.8027</v>
      </c>
      <c r="N177" s="22"/>
      <c r="P177" s="17"/>
    </row>
    <row r="178" spans="1:16" s="13" customFormat="1" ht="20.100000000000001" customHeight="1" x14ac:dyDescent="0.2">
      <c r="A178" s="18" t="s">
        <v>356</v>
      </c>
      <c r="B178" s="19">
        <v>80028</v>
      </c>
      <c r="C178" s="25" t="s">
        <v>153</v>
      </c>
      <c r="D178" s="25" t="s">
        <v>154</v>
      </c>
      <c r="E178" s="25" t="s">
        <v>155</v>
      </c>
      <c r="F178" s="25" t="s">
        <v>1181</v>
      </c>
      <c r="G178" s="18" t="s">
        <v>26</v>
      </c>
      <c r="H178" s="20">
        <v>43909</v>
      </c>
      <c r="I178" s="21">
        <v>10995693.0317</v>
      </c>
      <c r="J178" s="21">
        <v>0</v>
      </c>
      <c r="K178" s="21">
        <v>-5310480</v>
      </c>
      <c r="L178" s="21">
        <v>5685213.0316999992</v>
      </c>
      <c r="N178" s="22"/>
      <c r="P178" s="17"/>
    </row>
    <row r="179" spans="1:16" s="13" customFormat="1" ht="20.100000000000001" customHeight="1" x14ac:dyDescent="0.2">
      <c r="A179" s="18" t="s">
        <v>356</v>
      </c>
      <c r="B179" s="19">
        <v>79581</v>
      </c>
      <c r="C179" s="25" t="s">
        <v>1129</v>
      </c>
      <c r="D179" s="25" t="s">
        <v>979</v>
      </c>
      <c r="E179" s="25" t="s">
        <v>1035</v>
      </c>
      <c r="F179" s="25" t="s">
        <v>1181</v>
      </c>
      <c r="G179" s="18" t="s">
        <v>26</v>
      </c>
      <c r="H179" s="20">
        <v>43845</v>
      </c>
      <c r="I179" s="21">
        <v>0</v>
      </c>
      <c r="J179" s="21">
        <v>18213623.293900002</v>
      </c>
      <c r="K179" s="21">
        <v>-4297919</v>
      </c>
      <c r="L179" s="21">
        <v>13915704.293900002</v>
      </c>
      <c r="N179" s="22"/>
      <c r="P179" s="17"/>
    </row>
    <row r="180" spans="1:16" s="13" customFormat="1" ht="20.100000000000001" customHeight="1" x14ac:dyDescent="0.2">
      <c r="A180" s="18" t="s">
        <v>356</v>
      </c>
      <c r="B180" s="19">
        <v>78648</v>
      </c>
      <c r="C180" s="25" t="s">
        <v>179</v>
      </c>
      <c r="D180" s="25" t="s">
        <v>180</v>
      </c>
      <c r="E180" s="25" t="s">
        <v>155</v>
      </c>
      <c r="F180" s="25" t="s">
        <v>1181</v>
      </c>
      <c r="G180" s="18" t="s">
        <v>26</v>
      </c>
      <c r="H180" s="20">
        <v>44273</v>
      </c>
      <c r="I180" s="21">
        <v>10004293.663999999</v>
      </c>
      <c r="J180" s="21">
        <v>0</v>
      </c>
      <c r="K180" s="21">
        <v>-198637</v>
      </c>
      <c r="L180" s="21">
        <v>9805656.6639999989</v>
      </c>
      <c r="N180" s="22"/>
      <c r="P180" s="17"/>
    </row>
    <row r="181" spans="1:16" s="13" customFormat="1" ht="20.100000000000001" customHeight="1" x14ac:dyDescent="0.2">
      <c r="A181" s="18" t="s">
        <v>356</v>
      </c>
      <c r="B181" s="19">
        <v>80003</v>
      </c>
      <c r="C181" s="25" t="s">
        <v>727</v>
      </c>
      <c r="D181" s="25" t="s">
        <v>728</v>
      </c>
      <c r="E181" s="25" t="s">
        <v>726</v>
      </c>
      <c r="F181" s="25" t="s">
        <v>1200</v>
      </c>
      <c r="G181" s="18" t="s">
        <v>47</v>
      </c>
      <c r="H181" s="20">
        <v>44791</v>
      </c>
      <c r="I181" s="21">
        <v>2520</v>
      </c>
      <c r="J181" s="21">
        <v>0</v>
      </c>
      <c r="K181" s="21">
        <v>0</v>
      </c>
      <c r="L181" s="21">
        <v>2520</v>
      </c>
      <c r="N181" s="22"/>
      <c r="P181" s="17"/>
    </row>
    <row r="182" spans="1:16" s="13" customFormat="1" ht="20.100000000000001" customHeight="1" x14ac:dyDescent="0.2">
      <c r="A182" s="18" t="s">
        <v>356</v>
      </c>
      <c r="B182" s="19">
        <v>79237</v>
      </c>
      <c r="C182" s="25" t="s">
        <v>777</v>
      </c>
      <c r="D182" s="25" t="s">
        <v>778</v>
      </c>
      <c r="E182" s="25" t="s">
        <v>768</v>
      </c>
      <c r="F182" s="25" t="s">
        <v>1200</v>
      </c>
      <c r="G182" s="18" t="s">
        <v>47</v>
      </c>
      <c r="H182" s="20">
        <v>44175</v>
      </c>
      <c r="I182" s="21">
        <v>19426</v>
      </c>
      <c r="J182" s="21">
        <v>0</v>
      </c>
      <c r="K182" s="21">
        <v>0</v>
      </c>
      <c r="L182" s="21">
        <v>19426</v>
      </c>
      <c r="N182" s="22"/>
      <c r="P182" s="17"/>
    </row>
    <row r="183" spans="1:16" s="13" customFormat="1" ht="20.100000000000001" customHeight="1" x14ac:dyDescent="0.2">
      <c r="A183" s="18" t="s">
        <v>356</v>
      </c>
      <c r="B183" s="19">
        <v>78851</v>
      </c>
      <c r="C183" s="25" t="s">
        <v>465</v>
      </c>
      <c r="D183" s="25" t="s">
        <v>466</v>
      </c>
      <c r="E183" s="25" t="s">
        <v>467</v>
      </c>
      <c r="F183" s="25" t="s">
        <v>1234</v>
      </c>
      <c r="G183" s="18" t="s">
        <v>9</v>
      </c>
      <c r="H183" s="20">
        <v>43657</v>
      </c>
      <c r="I183" s="21">
        <v>251698</v>
      </c>
      <c r="J183" s="21">
        <v>-201769</v>
      </c>
      <c r="K183" s="21">
        <v>-49929</v>
      </c>
      <c r="L183" s="21">
        <v>0</v>
      </c>
      <c r="N183" s="22"/>
      <c r="P183" s="17"/>
    </row>
    <row r="184" spans="1:16" s="13" customFormat="1" ht="20.100000000000001" customHeight="1" x14ac:dyDescent="0.2">
      <c r="A184" s="18" t="s">
        <v>356</v>
      </c>
      <c r="B184" s="19">
        <v>79647</v>
      </c>
      <c r="C184" s="25" t="s">
        <v>167</v>
      </c>
      <c r="D184" s="25" t="s">
        <v>168</v>
      </c>
      <c r="E184" s="25" t="s">
        <v>15</v>
      </c>
      <c r="F184" s="25" t="s">
        <v>1194</v>
      </c>
      <c r="G184" s="18" t="s">
        <v>25</v>
      </c>
      <c r="H184" s="20">
        <v>44183</v>
      </c>
      <c r="I184" s="21">
        <v>202533.3</v>
      </c>
      <c r="J184" s="21">
        <v>0</v>
      </c>
      <c r="K184" s="21">
        <v>0</v>
      </c>
      <c r="L184" s="21">
        <v>202533.3</v>
      </c>
      <c r="N184" s="22"/>
      <c r="P184" s="17"/>
    </row>
    <row r="185" spans="1:16" s="13" customFormat="1" ht="20.100000000000001" customHeight="1" x14ac:dyDescent="0.2">
      <c r="A185" s="18" t="s">
        <v>356</v>
      </c>
      <c r="B185" s="19">
        <v>67324</v>
      </c>
      <c r="C185" s="25" t="s">
        <v>795</v>
      </c>
      <c r="D185" s="25" t="s">
        <v>796</v>
      </c>
      <c r="E185" s="25" t="s">
        <v>792</v>
      </c>
      <c r="F185" s="25" t="s">
        <v>1419</v>
      </c>
      <c r="G185" s="18" t="s">
        <v>13</v>
      </c>
      <c r="H185" s="20">
        <v>44659</v>
      </c>
      <c r="I185" s="21">
        <v>154000</v>
      </c>
      <c r="J185" s="21">
        <v>-111979</v>
      </c>
      <c r="K185" s="21">
        <v>-42021</v>
      </c>
      <c r="L185" s="21">
        <v>0</v>
      </c>
      <c r="N185" s="22"/>
      <c r="P185" s="17"/>
    </row>
    <row r="186" spans="1:16" s="13" customFormat="1" ht="20.100000000000001" customHeight="1" x14ac:dyDescent="0.2">
      <c r="A186" s="18" t="s">
        <v>356</v>
      </c>
      <c r="B186" s="19">
        <v>79029</v>
      </c>
      <c r="C186" s="25" t="s">
        <v>285</v>
      </c>
      <c r="D186" s="25" t="s">
        <v>286</v>
      </c>
      <c r="E186" s="25" t="s">
        <v>66</v>
      </c>
      <c r="F186" s="25" t="s">
        <v>1397</v>
      </c>
      <c r="G186" s="18" t="s">
        <v>0</v>
      </c>
      <c r="H186" s="20">
        <v>44152</v>
      </c>
      <c r="I186" s="21">
        <v>1030374.41</v>
      </c>
      <c r="J186" s="21">
        <v>6820</v>
      </c>
      <c r="K186" s="21">
        <v>-1037194</v>
      </c>
      <c r="L186" s="21">
        <v>0</v>
      </c>
      <c r="N186" s="22"/>
      <c r="P186" s="17"/>
    </row>
    <row r="187" spans="1:16" s="13" customFormat="1" ht="20.100000000000001" customHeight="1" x14ac:dyDescent="0.2">
      <c r="A187" s="18" t="s">
        <v>356</v>
      </c>
      <c r="B187" s="19">
        <v>82279</v>
      </c>
      <c r="C187" s="25" t="s">
        <v>452</v>
      </c>
      <c r="D187" s="25" t="s">
        <v>453</v>
      </c>
      <c r="E187" s="25" t="s">
        <v>454</v>
      </c>
      <c r="F187" s="25" t="s">
        <v>1270</v>
      </c>
      <c r="G187" s="18" t="s">
        <v>70</v>
      </c>
      <c r="H187" s="20">
        <v>43280</v>
      </c>
      <c r="I187" s="21">
        <v>156246</v>
      </c>
      <c r="J187" s="21">
        <v>0</v>
      </c>
      <c r="K187" s="21">
        <v>0</v>
      </c>
      <c r="L187" s="21">
        <v>156246</v>
      </c>
      <c r="N187" s="22"/>
      <c r="P187" s="17"/>
    </row>
    <row r="188" spans="1:16" s="13" customFormat="1" ht="20.100000000000001" customHeight="1" x14ac:dyDescent="0.2">
      <c r="A188" s="18" t="s">
        <v>356</v>
      </c>
      <c r="B188" s="19">
        <v>79334</v>
      </c>
      <c r="C188" s="25" t="s">
        <v>203</v>
      </c>
      <c r="D188" s="25" t="s">
        <v>204</v>
      </c>
      <c r="E188" s="25" t="s">
        <v>61</v>
      </c>
      <c r="F188" s="25" t="s">
        <v>1270</v>
      </c>
      <c r="G188" s="18" t="s">
        <v>33</v>
      </c>
      <c r="H188" s="20">
        <v>42180</v>
      </c>
      <c r="I188" s="21">
        <v>538313</v>
      </c>
      <c r="J188" s="21">
        <v>0</v>
      </c>
      <c r="K188" s="21">
        <v>0</v>
      </c>
      <c r="L188" s="21">
        <v>538313</v>
      </c>
      <c r="N188" s="22"/>
      <c r="P188" s="17"/>
    </row>
    <row r="189" spans="1:16" s="13" customFormat="1" ht="20.100000000000001" customHeight="1" x14ac:dyDescent="0.2">
      <c r="A189" s="18" t="s">
        <v>356</v>
      </c>
      <c r="B189" s="19">
        <v>79146</v>
      </c>
      <c r="C189" s="25" t="s">
        <v>448</v>
      </c>
      <c r="D189" s="25" t="s">
        <v>449</v>
      </c>
      <c r="E189" s="25" t="s">
        <v>447</v>
      </c>
      <c r="F189" s="25" t="s">
        <v>1270</v>
      </c>
      <c r="G189" s="18" t="s">
        <v>70</v>
      </c>
      <c r="I189" s="21">
        <v>14378</v>
      </c>
      <c r="J189" s="21">
        <v>0</v>
      </c>
      <c r="K189" s="21">
        <v>0</v>
      </c>
      <c r="L189" s="21">
        <v>14378</v>
      </c>
      <c r="N189" s="22"/>
      <c r="P189" s="17"/>
    </row>
    <row r="190" spans="1:16" s="13" customFormat="1" ht="20.100000000000001" customHeight="1" x14ac:dyDescent="0.2">
      <c r="A190" s="18" t="s">
        <v>356</v>
      </c>
      <c r="B190" s="19">
        <v>79490</v>
      </c>
      <c r="C190" s="25" t="s">
        <v>391</v>
      </c>
      <c r="D190" s="25" t="s">
        <v>392</v>
      </c>
      <c r="E190" s="25" t="s">
        <v>1042</v>
      </c>
      <c r="F190" s="25" t="s">
        <v>1435</v>
      </c>
      <c r="G190" s="18" t="s">
        <v>9</v>
      </c>
      <c r="I190" s="21">
        <v>25500861.675999999</v>
      </c>
      <c r="J190" s="21">
        <v>0</v>
      </c>
      <c r="K190" s="21">
        <v>-1550000</v>
      </c>
      <c r="L190" s="21">
        <v>23950861.675999999</v>
      </c>
      <c r="N190" s="22"/>
      <c r="P190" s="17"/>
    </row>
    <row r="191" spans="1:16" s="13" customFormat="1" ht="20.100000000000001" customHeight="1" x14ac:dyDescent="0.2">
      <c r="A191" s="18" t="s">
        <v>356</v>
      </c>
      <c r="B191" s="19">
        <v>67758</v>
      </c>
      <c r="C191" s="25" t="s">
        <v>1088</v>
      </c>
      <c r="D191" s="25" t="s">
        <v>941</v>
      </c>
      <c r="E191" s="25" t="s">
        <v>1013</v>
      </c>
      <c r="F191" s="25" t="s">
        <v>1303</v>
      </c>
      <c r="G191" s="18" t="s">
        <v>1043</v>
      </c>
      <c r="H191" s="20">
        <v>38699</v>
      </c>
      <c r="I191" s="21">
        <v>4480432</v>
      </c>
      <c r="J191" s="21">
        <v>0</v>
      </c>
      <c r="K191" s="21">
        <v>0</v>
      </c>
      <c r="L191" s="21">
        <f>I191+J191+K191</f>
        <v>4480432</v>
      </c>
      <c r="N191" s="22"/>
      <c r="P191" s="17"/>
    </row>
    <row r="192" spans="1:16" s="13" customFormat="1" ht="20.100000000000001" customHeight="1" x14ac:dyDescent="0.2">
      <c r="A192" s="18" t="s">
        <v>356</v>
      </c>
      <c r="B192" s="19">
        <v>62008</v>
      </c>
      <c r="C192" s="25" t="s">
        <v>1093</v>
      </c>
      <c r="D192" s="25" t="s">
        <v>945</v>
      </c>
      <c r="E192" s="25" t="s">
        <v>1013</v>
      </c>
      <c r="F192" s="25" t="s">
        <v>1303</v>
      </c>
      <c r="G192" s="18" t="s">
        <v>1043</v>
      </c>
      <c r="H192" s="20">
        <v>43812</v>
      </c>
      <c r="I192" s="21">
        <v>2729892.1527999998</v>
      </c>
      <c r="J192" s="21">
        <v>0</v>
      </c>
      <c r="K192" s="21">
        <v>0</v>
      </c>
      <c r="L192" s="21">
        <f>I192+J192+K192</f>
        <v>2729892.1527999998</v>
      </c>
      <c r="N192" s="22"/>
      <c r="P192" s="17"/>
    </row>
    <row r="193" spans="1:16" s="13" customFormat="1" ht="20.100000000000001" customHeight="1" x14ac:dyDescent="0.2">
      <c r="A193" s="18" t="s">
        <v>356</v>
      </c>
      <c r="B193" s="19">
        <v>80694</v>
      </c>
      <c r="C193" s="25" t="s">
        <v>738</v>
      </c>
      <c r="D193" s="25" t="s">
        <v>739</v>
      </c>
      <c r="E193" s="25" t="s">
        <v>737</v>
      </c>
      <c r="F193" s="25" t="s">
        <v>1433</v>
      </c>
      <c r="G193" s="18" t="s">
        <v>1044</v>
      </c>
      <c r="I193" s="21">
        <v>28658</v>
      </c>
      <c r="J193" s="21">
        <v>0</v>
      </c>
      <c r="K193" s="21">
        <v>0</v>
      </c>
      <c r="L193" s="21">
        <v>28658</v>
      </c>
      <c r="N193" s="22"/>
      <c r="P193" s="17"/>
    </row>
    <row r="194" spans="1:16" s="13" customFormat="1" ht="20.100000000000001" customHeight="1" x14ac:dyDescent="0.2">
      <c r="A194" s="18" t="s">
        <v>356</v>
      </c>
      <c r="B194" s="19">
        <v>80097</v>
      </c>
      <c r="C194" s="25" t="s">
        <v>782</v>
      </c>
      <c r="D194" s="25" t="s">
        <v>783</v>
      </c>
      <c r="E194" s="25" t="s">
        <v>781</v>
      </c>
      <c r="F194" s="25" t="s">
        <v>1433</v>
      </c>
      <c r="G194" s="18" t="s">
        <v>1044</v>
      </c>
      <c r="I194" s="21">
        <v>15870.75</v>
      </c>
      <c r="J194" s="21">
        <v>0</v>
      </c>
      <c r="K194" s="21">
        <v>0</v>
      </c>
      <c r="L194" s="21">
        <v>15870.75</v>
      </c>
      <c r="N194" s="22"/>
      <c r="P194" s="17"/>
    </row>
    <row r="195" spans="1:16" s="13" customFormat="1" ht="20.100000000000001" customHeight="1" x14ac:dyDescent="0.2">
      <c r="A195" s="18" t="s">
        <v>356</v>
      </c>
      <c r="B195" s="19">
        <v>79416</v>
      </c>
      <c r="C195" s="25" t="s">
        <v>275</v>
      </c>
      <c r="D195" s="25" t="s">
        <v>276</v>
      </c>
      <c r="E195" s="25" t="s">
        <v>19</v>
      </c>
      <c r="F195" s="25" t="s">
        <v>1184</v>
      </c>
      <c r="G195" s="18" t="s">
        <v>25</v>
      </c>
      <c r="H195" s="20">
        <v>43507</v>
      </c>
      <c r="I195" s="21">
        <v>8705475.2237999998</v>
      </c>
      <c r="J195" s="21">
        <v>0</v>
      </c>
      <c r="K195" s="21">
        <v>-8649125</v>
      </c>
      <c r="L195" s="21">
        <v>56350.2238</v>
      </c>
      <c r="N195" s="22"/>
      <c r="P195" s="17"/>
    </row>
    <row r="196" spans="1:16" s="13" customFormat="1" ht="20.100000000000001" customHeight="1" x14ac:dyDescent="0.2">
      <c r="A196" s="18" t="s">
        <v>356</v>
      </c>
      <c r="B196" s="19">
        <v>62493</v>
      </c>
      <c r="C196" s="25" t="s">
        <v>289</v>
      </c>
      <c r="D196" s="25" t="s">
        <v>290</v>
      </c>
      <c r="E196" s="25" t="s">
        <v>19</v>
      </c>
      <c r="F196" s="25" t="s">
        <v>1184</v>
      </c>
      <c r="G196" s="18" t="s">
        <v>25</v>
      </c>
      <c r="H196" s="20">
        <v>44586</v>
      </c>
      <c r="I196" s="21">
        <v>20200680.122899998</v>
      </c>
      <c r="J196" s="21">
        <v>0</v>
      </c>
      <c r="K196" s="21">
        <v>-4500151</v>
      </c>
      <c r="L196" s="21">
        <v>15700529.1229</v>
      </c>
      <c r="N196" s="22"/>
      <c r="P196" s="17"/>
    </row>
    <row r="197" spans="1:16" s="13" customFormat="1" ht="20.100000000000001" customHeight="1" x14ac:dyDescent="0.2">
      <c r="A197" s="18" t="s">
        <v>356</v>
      </c>
      <c r="B197" s="19">
        <v>82172</v>
      </c>
      <c r="C197" s="25" t="s">
        <v>1125</v>
      </c>
      <c r="D197" s="25" t="s">
        <v>975</v>
      </c>
      <c r="E197" s="25" t="s">
        <v>19</v>
      </c>
      <c r="F197" s="25" t="s">
        <v>1184</v>
      </c>
      <c r="G197" s="18" t="s">
        <v>25</v>
      </c>
      <c r="H197" s="20">
        <v>44538</v>
      </c>
      <c r="I197" s="21">
        <v>0</v>
      </c>
      <c r="J197" s="21">
        <v>17329981.130399998</v>
      </c>
      <c r="K197" s="21">
        <v>-2599497</v>
      </c>
      <c r="L197" s="21">
        <v>14730484.1304</v>
      </c>
      <c r="N197" s="22"/>
      <c r="P197" s="17"/>
    </row>
    <row r="198" spans="1:16" s="13" customFormat="1" ht="20.100000000000001" customHeight="1" x14ac:dyDescent="0.2">
      <c r="A198" s="18" t="s">
        <v>356</v>
      </c>
      <c r="B198" s="19">
        <v>78215</v>
      </c>
      <c r="C198" s="25" t="s">
        <v>1128</v>
      </c>
      <c r="D198" s="25" t="s">
        <v>978</v>
      </c>
      <c r="E198" s="25" t="s">
        <v>19</v>
      </c>
      <c r="F198" s="25" t="s">
        <v>1184</v>
      </c>
      <c r="G198" s="18" t="s">
        <v>25</v>
      </c>
      <c r="H198" s="20">
        <v>44790</v>
      </c>
      <c r="I198" s="21">
        <v>0</v>
      </c>
      <c r="J198" s="21">
        <v>12703831.1</v>
      </c>
      <c r="K198" s="21">
        <v>-1905575</v>
      </c>
      <c r="L198" s="21">
        <v>10798256.1</v>
      </c>
      <c r="N198" s="22"/>
      <c r="P198" s="17"/>
    </row>
    <row r="199" spans="1:16" s="13" customFormat="1" ht="20.100000000000001" customHeight="1" x14ac:dyDescent="0.2">
      <c r="A199" s="18" t="s">
        <v>356</v>
      </c>
      <c r="B199" s="19">
        <v>81290</v>
      </c>
      <c r="C199" s="25" t="s">
        <v>522</v>
      </c>
      <c r="D199" s="25" t="s">
        <v>523</v>
      </c>
      <c r="E199" s="25" t="s">
        <v>507</v>
      </c>
      <c r="F199" s="25" t="s">
        <v>1184</v>
      </c>
      <c r="G199" s="18" t="s">
        <v>25</v>
      </c>
      <c r="H199" s="20">
        <v>40534</v>
      </c>
      <c r="I199" s="21">
        <v>1211533</v>
      </c>
      <c r="J199" s="21">
        <v>-715833</v>
      </c>
      <c r="K199" s="21">
        <v>-495700</v>
      </c>
      <c r="L199" s="21">
        <v>0</v>
      </c>
      <c r="N199" s="22"/>
      <c r="P199" s="17"/>
    </row>
    <row r="200" spans="1:16" s="13" customFormat="1" ht="20.100000000000001" customHeight="1" x14ac:dyDescent="0.2">
      <c r="A200" s="18" t="s">
        <v>356</v>
      </c>
      <c r="B200" s="19">
        <v>78346</v>
      </c>
      <c r="C200" s="25" t="s">
        <v>1146</v>
      </c>
      <c r="D200" s="25" t="s">
        <v>997</v>
      </c>
      <c r="E200" s="25" t="s">
        <v>1011</v>
      </c>
      <c r="F200" s="25" t="s">
        <v>1424</v>
      </c>
      <c r="G200" s="18" t="s">
        <v>25</v>
      </c>
      <c r="I200" s="21">
        <v>0</v>
      </c>
      <c r="J200" s="21">
        <v>4093609.3661000002</v>
      </c>
      <c r="K200" s="21">
        <v>-1037825</v>
      </c>
      <c r="L200" s="21">
        <v>3055784.3661000002</v>
      </c>
      <c r="N200" s="22"/>
      <c r="P200" s="17"/>
    </row>
    <row r="201" spans="1:16" s="13" customFormat="1" ht="20.100000000000001" customHeight="1" x14ac:dyDescent="0.2">
      <c r="A201" s="18" t="s">
        <v>356</v>
      </c>
      <c r="B201" s="19">
        <v>78796</v>
      </c>
      <c r="C201" s="25" t="s">
        <v>1092</v>
      </c>
      <c r="D201" s="25" t="s">
        <v>944</v>
      </c>
      <c r="E201" s="25" t="s">
        <v>1011</v>
      </c>
      <c r="F201" s="25" t="s">
        <v>1314</v>
      </c>
      <c r="G201" s="18" t="s">
        <v>46</v>
      </c>
      <c r="H201" s="20">
        <v>39689</v>
      </c>
      <c r="I201" s="21">
        <v>0</v>
      </c>
      <c r="J201" s="21">
        <v>5763615.0308000008</v>
      </c>
      <c r="K201" s="21">
        <v>-1207723</v>
      </c>
      <c r="L201" s="21">
        <v>4555892.0307999998</v>
      </c>
      <c r="N201" s="22"/>
      <c r="P201" s="17"/>
    </row>
    <row r="202" spans="1:16" s="13" customFormat="1" ht="20.100000000000001" customHeight="1" x14ac:dyDescent="0.2">
      <c r="A202" s="18" t="s">
        <v>356</v>
      </c>
      <c r="B202" s="19">
        <v>80198</v>
      </c>
      <c r="C202" s="25" t="s">
        <v>1068</v>
      </c>
      <c r="D202" s="25" t="s">
        <v>921</v>
      </c>
      <c r="E202" s="25" t="s">
        <v>19</v>
      </c>
      <c r="F202" s="25" t="s">
        <v>1242</v>
      </c>
      <c r="G202" s="18" t="s">
        <v>65</v>
      </c>
      <c r="H202" s="20">
        <v>42636</v>
      </c>
      <c r="I202" s="21">
        <v>0</v>
      </c>
      <c r="J202" s="21">
        <v>7459878.6574999997</v>
      </c>
      <c r="K202" s="21">
        <v>-1449546</v>
      </c>
      <c r="L202" s="21">
        <v>6010332.6574999997</v>
      </c>
      <c r="N202" s="22"/>
      <c r="P202" s="17"/>
    </row>
    <row r="203" spans="1:16" s="13" customFormat="1" ht="20.100000000000001" customHeight="1" x14ac:dyDescent="0.2">
      <c r="A203" s="18" t="s">
        <v>356</v>
      </c>
      <c r="B203" s="19">
        <v>80190</v>
      </c>
      <c r="C203" s="25" t="s">
        <v>381</v>
      </c>
      <c r="D203" s="25" t="s">
        <v>382</v>
      </c>
      <c r="E203" s="25" t="s">
        <v>370</v>
      </c>
      <c r="F203" s="25" t="s">
        <v>1242</v>
      </c>
      <c r="G203" s="18" t="s">
        <v>29</v>
      </c>
      <c r="H203" s="20">
        <v>43011</v>
      </c>
      <c r="I203" s="21">
        <v>8411647</v>
      </c>
      <c r="J203" s="21">
        <v>810892</v>
      </c>
      <c r="K203" s="21">
        <v>-6692029</v>
      </c>
      <c r="L203" s="21">
        <v>2530510</v>
      </c>
      <c r="M203" s="23"/>
      <c r="N203" s="22"/>
      <c r="P203" s="17"/>
    </row>
    <row r="204" spans="1:16" s="13" customFormat="1" ht="20.100000000000001" customHeight="1" x14ac:dyDescent="0.2">
      <c r="A204" s="18" t="s">
        <v>356</v>
      </c>
      <c r="B204" s="19">
        <v>79721</v>
      </c>
      <c r="C204" s="25" t="s">
        <v>20</v>
      </c>
      <c r="D204" s="25" t="s">
        <v>21</v>
      </c>
      <c r="E204" s="25" t="s">
        <v>22</v>
      </c>
      <c r="F204" s="25" t="s">
        <v>1242</v>
      </c>
      <c r="G204" s="18" t="s">
        <v>23</v>
      </c>
      <c r="H204" s="20">
        <v>44069</v>
      </c>
      <c r="I204" s="21">
        <v>8315951</v>
      </c>
      <c r="J204" s="21">
        <v>0</v>
      </c>
      <c r="K204" s="21">
        <v>-8039082</v>
      </c>
      <c r="L204" s="21">
        <v>276869</v>
      </c>
      <c r="N204" s="22"/>
      <c r="P204" s="17"/>
    </row>
    <row r="205" spans="1:16" s="13" customFormat="1" ht="20.100000000000001" customHeight="1" x14ac:dyDescent="0.2">
      <c r="A205" s="18" t="s">
        <v>356</v>
      </c>
      <c r="B205" s="19">
        <v>80191</v>
      </c>
      <c r="C205" s="25" t="s">
        <v>577</v>
      </c>
      <c r="D205" s="25" t="s">
        <v>578</v>
      </c>
      <c r="E205" s="25" t="s">
        <v>579</v>
      </c>
      <c r="F205" s="25" t="s">
        <v>1242</v>
      </c>
      <c r="G205" s="18" t="s">
        <v>65</v>
      </c>
      <c r="H205" s="20">
        <v>36109</v>
      </c>
      <c r="I205" s="21">
        <v>2699832.63</v>
      </c>
      <c r="J205" s="21">
        <v>0</v>
      </c>
      <c r="K205" s="21">
        <v>-2600135</v>
      </c>
      <c r="L205" s="21">
        <v>99697.63</v>
      </c>
      <c r="M205" s="23"/>
      <c r="N205" s="22"/>
      <c r="P205" s="17"/>
    </row>
    <row r="206" spans="1:16" s="13" customFormat="1" ht="20.100000000000001" customHeight="1" x14ac:dyDescent="0.2">
      <c r="A206" s="18" t="s">
        <v>356</v>
      </c>
      <c r="B206" s="19">
        <v>79728</v>
      </c>
      <c r="C206" s="25" t="s">
        <v>731</v>
      </c>
      <c r="D206" s="25" t="s">
        <v>732</v>
      </c>
      <c r="E206" s="25" t="s">
        <v>726</v>
      </c>
      <c r="F206" s="25" t="s">
        <v>1430</v>
      </c>
      <c r="G206" s="18" t="s">
        <v>1044</v>
      </c>
      <c r="I206" s="21">
        <v>17000</v>
      </c>
      <c r="J206" s="21">
        <v>0</v>
      </c>
      <c r="K206" s="21">
        <v>0</v>
      </c>
      <c r="L206" s="21">
        <v>17000</v>
      </c>
      <c r="N206" s="22"/>
      <c r="P206" s="17"/>
    </row>
    <row r="207" spans="1:16" s="13" customFormat="1" ht="20.100000000000001" customHeight="1" x14ac:dyDescent="0.2">
      <c r="A207" s="18" t="s">
        <v>356</v>
      </c>
      <c r="B207" s="19">
        <v>79550</v>
      </c>
      <c r="C207" s="25" t="s">
        <v>102</v>
      </c>
      <c r="D207" s="25" t="s">
        <v>103</v>
      </c>
      <c r="E207" s="25" t="s">
        <v>32</v>
      </c>
      <c r="F207" s="25" t="s">
        <v>1430</v>
      </c>
      <c r="G207" s="18" t="s">
        <v>47</v>
      </c>
      <c r="I207" s="21">
        <v>30090</v>
      </c>
      <c r="J207" s="21">
        <v>0</v>
      </c>
      <c r="K207" s="21">
        <v>0</v>
      </c>
      <c r="L207" s="21">
        <v>30090</v>
      </c>
      <c r="M207" s="24"/>
      <c r="N207" s="22"/>
      <c r="P207" s="17"/>
    </row>
    <row r="208" spans="1:16" s="13" customFormat="1" ht="20.100000000000001" customHeight="1" x14ac:dyDescent="0.2">
      <c r="A208" s="18" t="s">
        <v>356</v>
      </c>
      <c r="B208" s="19">
        <v>63772</v>
      </c>
      <c r="C208" s="25" t="s">
        <v>1091</v>
      </c>
      <c r="D208" s="25" t="s">
        <v>943</v>
      </c>
      <c r="E208" s="25" t="s">
        <v>1018</v>
      </c>
      <c r="F208" s="25" t="s">
        <v>1309</v>
      </c>
      <c r="G208" s="18" t="s">
        <v>51</v>
      </c>
      <c r="H208" s="20">
        <v>44641</v>
      </c>
      <c r="I208" s="21">
        <v>0</v>
      </c>
      <c r="J208" s="21">
        <v>30146898.16</v>
      </c>
      <c r="K208" s="21">
        <v>-2939918</v>
      </c>
      <c r="L208" s="21">
        <v>27206980.16</v>
      </c>
      <c r="N208" s="22"/>
      <c r="P208" s="17"/>
    </row>
    <row r="209" spans="1:16" s="13" customFormat="1" ht="20.100000000000001" customHeight="1" x14ac:dyDescent="0.2">
      <c r="A209" s="18" t="s">
        <v>356</v>
      </c>
      <c r="B209" s="19">
        <v>79765</v>
      </c>
      <c r="C209" s="25" t="s">
        <v>656</v>
      </c>
      <c r="D209" s="25" t="s">
        <v>657</v>
      </c>
      <c r="E209" s="25" t="s">
        <v>651</v>
      </c>
      <c r="F209" s="25" t="s">
        <v>1385</v>
      </c>
      <c r="G209" s="18" t="s">
        <v>13</v>
      </c>
      <c r="H209" s="20">
        <v>44917</v>
      </c>
      <c r="I209" s="21">
        <v>3360550.9983999999</v>
      </c>
      <c r="J209" s="21">
        <v>0</v>
      </c>
      <c r="K209" s="21">
        <v>0</v>
      </c>
      <c r="L209" s="21">
        <v>3360550.9983999999</v>
      </c>
      <c r="N209" s="22"/>
      <c r="P209" s="17"/>
    </row>
    <row r="210" spans="1:16" s="13" customFormat="1" ht="20.100000000000001" customHeight="1" x14ac:dyDescent="0.2">
      <c r="A210" s="18" t="s">
        <v>356</v>
      </c>
      <c r="B210" s="19">
        <v>65685</v>
      </c>
      <c r="C210" s="25" t="s">
        <v>591</v>
      </c>
      <c r="D210" s="25" t="s">
        <v>592</v>
      </c>
      <c r="E210" s="25" t="s">
        <v>582</v>
      </c>
      <c r="F210" s="25" t="s">
        <v>1317</v>
      </c>
      <c r="G210" s="18" t="s">
        <v>0</v>
      </c>
      <c r="H210" s="20">
        <v>42346</v>
      </c>
      <c r="I210" s="21">
        <v>1830720.46</v>
      </c>
      <c r="J210" s="21">
        <v>0</v>
      </c>
      <c r="K210" s="21">
        <v>-1809055</v>
      </c>
      <c r="L210" s="21">
        <v>21665.46</v>
      </c>
      <c r="N210" s="22"/>
      <c r="P210" s="17"/>
    </row>
    <row r="211" spans="1:16" s="13" customFormat="1" ht="20.100000000000001" customHeight="1" x14ac:dyDescent="0.2">
      <c r="A211" s="18" t="s">
        <v>356</v>
      </c>
      <c r="B211" s="19">
        <v>79847</v>
      </c>
      <c r="C211" s="25" t="s">
        <v>639</v>
      </c>
      <c r="D211" s="25" t="s">
        <v>640</v>
      </c>
      <c r="E211" s="25" t="s">
        <v>623</v>
      </c>
      <c r="F211" s="25" t="s">
        <v>1313</v>
      </c>
      <c r="G211" s="18" t="s">
        <v>8</v>
      </c>
      <c r="H211" s="20">
        <v>43795</v>
      </c>
      <c r="I211" s="21">
        <v>7373924</v>
      </c>
      <c r="J211" s="21">
        <v>0</v>
      </c>
      <c r="K211" s="21">
        <v>-6158224</v>
      </c>
      <c r="L211" s="21">
        <v>1215700</v>
      </c>
      <c r="N211" s="22"/>
      <c r="P211" s="17"/>
    </row>
    <row r="212" spans="1:16" s="13" customFormat="1" ht="20.100000000000001" customHeight="1" x14ac:dyDescent="0.2">
      <c r="A212" s="18" t="s">
        <v>356</v>
      </c>
      <c r="B212" s="19">
        <v>81238</v>
      </c>
      <c r="C212" s="25" t="s">
        <v>881</v>
      </c>
      <c r="D212" s="25" t="s">
        <v>882</v>
      </c>
      <c r="E212" s="25" t="s">
        <v>868</v>
      </c>
      <c r="F212" s="25" t="s">
        <v>1403</v>
      </c>
      <c r="G212" s="18" t="s">
        <v>3</v>
      </c>
      <c r="H212" s="20">
        <v>44743</v>
      </c>
      <c r="I212" s="21">
        <v>33829098</v>
      </c>
      <c r="J212" s="21">
        <v>0</v>
      </c>
      <c r="K212" s="21">
        <v>0</v>
      </c>
      <c r="L212" s="21">
        <v>33829098</v>
      </c>
      <c r="N212" s="22"/>
      <c r="P212" s="17"/>
    </row>
    <row r="213" spans="1:16" s="13" customFormat="1" ht="20.100000000000001" customHeight="1" x14ac:dyDescent="0.2">
      <c r="A213" s="18" t="s">
        <v>356</v>
      </c>
      <c r="B213" s="19">
        <v>79079</v>
      </c>
      <c r="C213" s="25" t="s">
        <v>318</v>
      </c>
      <c r="D213" s="25" t="s">
        <v>319</v>
      </c>
      <c r="E213" s="25" t="s">
        <v>19</v>
      </c>
      <c r="F213" s="25" t="s">
        <v>1276</v>
      </c>
      <c r="G213" s="18" t="s">
        <v>51</v>
      </c>
      <c r="H213" s="20">
        <v>43439</v>
      </c>
      <c r="I213" s="21">
        <v>723279.33</v>
      </c>
      <c r="J213" s="21">
        <v>-482186</v>
      </c>
      <c r="K213" s="21">
        <v>-241093</v>
      </c>
      <c r="L213" s="21">
        <v>0</v>
      </c>
      <c r="N213" s="22"/>
      <c r="P213" s="17"/>
    </row>
    <row r="214" spans="1:16" s="13" customFormat="1" ht="20.100000000000001" customHeight="1" x14ac:dyDescent="0.2">
      <c r="A214" s="18" t="s">
        <v>356</v>
      </c>
      <c r="B214" s="19">
        <v>80146</v>
      </c>
      <c r="C214" s="25" t="s">
        <v>139</v>
      </c>
      <c r="D214" s="25" t="s">
        <v>140</v>
      </c>
      <c r="E214" s="25" t="s">
        <v>1020</v>
      </c>
      <c r="F214" s="25" t="s">
        <v>1276</v>
      </c>
      <c r="G214" s="18" t="s">
        <v>51</v>
      </c>
      <c r="H214" s="20">
        <v>44285</v>
      </c>
      <c r="I214" s="21">
        <v>17648244</v>
      </c>
      <c r="J214" s="21">
        <v>0</v>
      </c>
      <c r="K214" s="21">
        <v>-55000</v>
      </c>
      <c r="L214" s="21">
        <v>17593244</v>
      </c>
      <c r="N214" s="22"/>
      <c r="P214" s="17"/>
    </row>
    <row r="215" spans="1:16" s="13" customFormat="1" ht="20.100000000000001" customHeight="1" x14ac:dyDescent="0.2">
      <c r="A215" s="18" t="s">
        <v>356</v>
      </c>
      <c r="B215" s="19">
        <v>64937</v>
      </c>
      <c r="C215" s="25" t="s">
        <v>148</v>
      </c>
      <c r="D215" s="25" t="s">
        <v>149</v>
      </c>
      <c r="E215" s="25" t="s">
        <v>150</v>
      </c>
      <c r="F215" s="25" t="s">
        <v>1332</v>
      </c>
      <c r="G215" s="18" t="s">
        <v>7</v>
      </c>
      <c r="H215" s="20">
        <v>39476</v>
      </c>
      <c r="I215" s="21">
        <v>246419.83</v>
      </c>
      <c r="J215" s="21">
        <v>158789</v>
      </c>
      <c r="K215" s="21">
        <v>-405209</v>
      </c>
      <c r="L215" s="21">
        <v>0</v>
      </c>
      <c r="N215" s="22"/>
      <c r="P215" s="17"/>
    </row>
    <row r="216" spans="1:16" s="13" customFormat="1" ht="20.100000000000001" customHeight="1" x14ac:dyDescent="0.2">
      <c r="A216" s="18" t="s">
        <v>356</v>
      </c>
      <c r="B216" s="19">
        <v>80613</v>
      </c>
      <c r="C216" s="25" t="s">
        <v>411</v>
      </c>
      <c r="D216" s="25" t="s">
        <v>412</v>
      </c>
      <c r="E216" s="25" t="s">
        <v>404</v>
      </c>
      <c r="F216" s="25" t="s">
        <v>1283</v>
      </c>
      <c r="G216" s="18" t="s">
        <v>57</v>
      </c>
      <c r="H216" s="20">
        <v>44175</v>
      </c>
      <c r="I216" s="21">
        <v>209512.77</v>
      </c>
      <c r="J216" s="21">
        <f>-172619+341384</f>
        <v>168765</v>
      </c>
      <c r="K216" s="21">
        <v>-378278</v>
      </c>
      <c r="L216" s="21">
        <v>0</v>
      </c>
      <c r="N216" s="22"/>
      <c r="P216" s="17"/>
    </row>
    <row r="217" spans="1:16" s="13" customFormat="1" ht="20.100000000000001" customHeight="1" x14ac:dyDescent="0.2">
      <c r="A217" s="18" t="s">
        <v>356</v>
      </c>
      <c r="B217" s="19">
        <v>80199</v>
      </c>
      <c r="C217" s="25" t="s">
        <v>459</v>
      </c>
      <c r="D217" s="25" t="s">
        <v>460</v>
      </c>
      <c r="E217" s="25" t="s">
        <v>454</v>
      </c>
      <c r="F217" s="25" t="s">
        <v>1401</v>
      </c>
      <c r="G217" s="18" t="s">
        <v>28</v>
      </c>
      <c r="H217" s="20">
        <v>42635</v>
      </c>
      <c r="I217" s="21">
        <v>139942.92000000001</v>
      </c>
      <c r="J217" s="21">
        <v>35245</v>
      </c>
      <c r="K217" s="21">
        <v>-175188</v>
      </c>
      <c r="L217" s="21">
        <v>0</v>
      </c>
      <c r="N217" s="22"/>
      <c r="P217" s="17"/>
    </row>
    <row r="218" spans="1:16" s="13" customFormat="1" ht="20.100000000000001" customHeight="1" x14ac:dyDescent="0.2">
      <c r="A218" s="18" t="s">
        <v>356</v>
      </c>
      <c r="B218" s="19">
        <v>79230</v>
      </c>
      <c r="C218" s="25" t="s">
        <v>1112</v>
      </c>
      <c r="D218" s="25" t="s">
        <v>963</v>
      </c>
      <c r="E218" s="25" t="s">
        <v>19</v>
      </c>
      <c r="F218" s="25" t="s">
        <v>1356</v>
      </c>
      <c r="G218" s="18" t="s">
        <v>2</v>
      </c>
      <c r="H218" s="20">
        <v>43097</v>
      </c>
      <c r="I218" s="21">
        <v>0</v>
      </c>
      <c r="J218" s="21">
        <v>14136086.25</v>
      </c>
      <c r="K218" s="21">
        <v>-2790518</v>
      </c>
      <c r="L218" s="21">
        <v>11345568.25</v>
      </c>
      <c r="N218" s="22"/>
      <c r="P218" s="17"/>
    </row>
    <row r="219" spans="1:16" s="13" customFormat="1" ht="20.100000000000001" customHeight="1" x14ac:dyDescent="0.2">
      <c r="A219" s="18" t="s">
        <v>356</v>
      </c>
      <c r="B219" s="19">
        <v>82148</v>
      </c>
      <c r="C219" s="25" t="s">
        <v>322</v>
      </c>
      <c r="D219" s="25" t="s">
        <v>323</v>
      </c>
      <c r="E219" s="25" t="s">
        <v>19</v>
      </c>
      <c r="F219" s="25" t="s">
        <v>1239</v>
      </c>
      <c r="G219" s="18" t="s">
        <v>27</v>
      </c>
      <c r="H219" s="20">
        <v>39799</v>
      </c>
      <c r="I219" s="21">
        <v>8871183.2142999992</v>
      </c>
      <c r="J219" s="21">
        <v>0</v>
      </c>
      <c r="K219" s="21">
        <v>0</v>
      </c>
      <c r="L219" s="21">
        <v>8871183.2142999992</v>
      </c>
      <c r="M219" s="23"/>
      <c r="N219" s="22"/>
      <c r="P219" s="17"/>
    </row>
    <row r="220" spans="1:16" s="13" customFormat="1" ht="20.100000000000001" customHeight="1" x14ac:dyDescent="0.2">
      <c r="A220" s="18" t="s">
        <v>356</v>
      </c>
      <c r="B220" s="19">
        <v>67523</v>
      </c>
      <c r="C220" s="25" t="s">
        <v>407</v>
      </c>
      <c r="D220" s="25" t="s">
        <v>408</v>
      </c>
      <c r="E220" s="25" t="s">
        <v>404</v>
      </c>
      <c r="F220" s="25" t="s">
        <v>1390</v>
      </c>
      <c r="G220" s="18" t="s">
        <v>70</v>
      </c>
      <c r="H220" s="20">
        <v>43676</v>
      </c>
      <c r="I220" s="21">
        <v>200000</v>
      </c>
      <c r="J220" s="21">
        <v>0</v>
      </c>
      <c r="K220" s="21">
        <v>0</v>
      </c>
      <c r="L220" s="21">
        <v>200000.05</v>
      </c>
      <c r="N220" s="22"/>
      <c r="P220" s="17"/>
    </row>
    <row r="221" spans="1:16" s="13" customFormat="1" ht="20.100000000000001" customHeight="1" x14ac:dyDescent="0.2">
      <c r="A221" s="18" t="s">
        <v>356</v>
      </c>
      <c r="B221" s="19">
        <v>82068</v>
      </c>
      <c r="C221" s="25" t="s">
        <v>330</v>
      </c>
      <c r="D221" s="25" t="s">
        <v>331</v>
      </c>
      <c r="E221" s="25" t="s">
        <v>332</v>
      </c>
      <c r="F221" s="25" t="s">
        <v>1294</v>
      </c>
      <c r="G221" s="18" t="s">
        <v>27</v>
      </c>
      <c r="H221" s="20">
        <v>44719</v>
      </c>
      <c r="I221" s="21">
        <v>1303120.2</v>
      </c>
      <c r="J221" s="21">
        <v>0</v>
      </c>
      <c r="K221" s="21">
        <v>0</v>
      </c>
      <c r="L221" s="21">
        <v>1303120.2</v>
      </c>
      <c r="N221" s="22"/>
      <c r="P221" s="17"/>
    </row>
    <row r="222" spans="1:16" s="13" customFormat="1" ht="20.100000000000001" customHeight="1" x14ac:dyDescent="0.2">
      <c r="A222" s="18" t="s">
        <v>356</v>
      </c>
      <c r="B222" s="19">
        <v>79611</v>
      </c>
      <c r="C222" s="25" t="s">
        <v>125</v>
      </c>
      <c r="D222" s="25" t="s">
        <v>126</v>
      </c>
      <c r="E222" s="25" t="s">
        <v>127</v>
      </c>
      <c r="F222" s="25" t="s">
        <v>1294</v>
      </c>
      <c r="G222" s="18" t="s">
        <v>27</v>
      </c>
      <c r="H222" s="20">
        <v>44119</v>
      </c>
      <c r="I222" s="21">
        <v>5564234.7996000005</v>
      </c>
      <c r="J222" s="21">
        <v>0</v>
      </c>
      <c r="K222" s="21">
        <v>-55000</v>
      </c>
      <c r="L222" s="21">
        <v>5509234.7996000005</v>
      </c>
      <c r="N222" s="22"/>
      <c r="P222" s="17"/>
    </row>
    <row r="223" spans="1:16" s="13" customFormat="1" ht="20.100000000000001" customHeight="1" x14ac:dyDescent="0.2">
      <c r="A223" s="18" t="s">
        <v>356</v>
      </c>
      <c r="B223" s="19">
        <v>61757</v>
      </c>
      <c r="C223" s="25" t="s">
        <v>628</v>
      </c>
      <c r="D223" s="25" t="s">
        <v>629</v>
      </c>
      <c r="E223" s="25" t="s">
        <v>623</v>
      </c>
      <c r="F223" s="25" t="s">
        <v>1438</v>
      </c>
      <c r="G223" s="18" t="s">
        <v>9</v>
      </c>
      <c r="I223" s="21">
        <v>37237.230000000003</v>
      </c>
      <c r="J223" s="21">
        <v>0</v>
      </c>
      <c r="K223" s="21">
        <v>0</v>
      </c>
      <c r="L223" s="21">
        <v>37237.230000000003</v>
      </c>
      <c r="N223" s="22"/>
      <c r="P223" s="17"/>
    </row>
    <row r="224" spans="1:16" s="13" customFormat="1" ht="20.100000000000001" customHeight="1" x14ac:dyDescent="0.2">
      <c r="A224" s="18" t="s">
        <v>356</v>
      </c>
      <c r="B224" s="19">
        <v>79546</v>
      </c>
      <c r="C224" s="25" t="s">
        <v>819</v>
      </c>
      <c r="D224" s="25" t="s">
        <v>820</v>
      </c>
      <c r="E224" s="25" t="s">
        <v>818</v>
      </c>
      <c r="F224" s="25" t="s">
        <v>1371</v>
      </c>
      <c r="G224" s="18" t="s">
        <v>23</v>
      </c>
      <c r="H224" s="20">
        <v>44707</v>
      </c>
      <c r="I224" s="21">
        <v>306999.73</v>
      </c>
      <c r="J224" s="21">
        <v>0</v>
      </c>
      <c r="K224" s="21">
        <v>0</v>
      </c>
      <c r="L224" s="21">
        <v>306999.73</v>
      </c>
      <c r="N224" s="22"/>
      <c r="P224" s="17"/>
    </row>
    <row r="225" spans="1:16" s="13" customFormat="1" ht="20.100000000000001" customHeight="1" x14ac:dyDescent="0.2">
      <c r="A225" s="18" t="s">
        <v>356</v>
      </c>
      <c r="B225" s="19">
        <v>81913</v>
      </c>
      <c r="C225" s="25" t="s">
        <v>219</v>
      </c>
      <c r="D225" s="25" t="s">
        <v>220</v>
      </c>
      <c r="E225" s="25" t="s">
        <v>19</v>
      </c>
      <c r="F225" s="25" t="s">
        <v>1318</v>
      </c>
      <c r="G225" s="18" t="s">
        <v>16</v>
      </c>
      <c r="H225" s="20">
        <v>44463</v>
      </c>
      <c r="I225" s="21">
        <v>1923811.99</v>
      </c>
      <c r="J225" s="21">
        <v>102576</v>
      </c>
      <c r="K225" s="21">
        <v>-2026388</v>
      </c>
      <c r="L225" s="21">
        <v>0</v>
      </c>
      <c r="N225" s="22"/>
      <c r="P225" s="17"/>
    </row>
    <row r="226" spans="1:16" s="13" customFormat="1" ht="20.100000000000001" customHeight="1" x14ac:dyDescent="0.2">
      <c r="A226" s="18" t="s">
        <v>356</v>
      </c>
      <c r="B226" s="19">
        <v>67845</v>
      </c>
      <c r="C226" s="25" t="s">
        <v>528</v>
      </c>
      <c r="D226" s="25" t="s">
        <v>529</v>
      </c>
      <c r="E226" s="25" t="s">
        <v>507</v>
      </c>
      <c r="F226" s="25" t="s">
        <v>1266</v>
      </c>
      <c r="G226" s="18" t="s">
        <v>51</v>
      </c>
      <c r="H226" s="20">
        <v>37610</v>
      </c>
      <c r="I226" s="21">
        <v>247844.1237</v>
      </c>
      <c r="J226" s="21">
        <v>0</v>
      </c>
      <c r="K226" s="21">
        <v>0</v>
      </c>
      <c r="L226" s="21">
        <v>247844.1237</v>
      </c>
      <c r="N226" s="22"/>
      <c r="P226" s="17"/>
    </row>
    <row r="227" spans="1:16" s="13" customFormat="1" ht="20.100000000000001" customHeight="1" x14ac:dyDescent="0.2">
      <c r="A227" s="18" t="s">
        <v>356</v>
      </c>
      <c r="B227" s="19">
        <v>61158</v>
      </c>
      <c r="C227" s="25" t="s">
        <v>375</v>
      </c>
      <c r="D227" s="25" t="s">
        <v>376</v>
      </c>
      <c r="E227" s="25" t="s">
        <v>370</v>
      </c>
      <c r="F227" s="25" t="s">
        <v>1271</v>
      </c>
      <c r="G227" s="18" t="s">
        <v>25</v>
      </c>
      <c r="H227" s="20">
        <v>40892</v>
      </c>
      <c r="I227" s="21">
        <v>5469524.8600000003</v>
      </c>
      <c r="J227" s="21">
        <v>0</v>
      </c>
      <c r="K227" s="21">
        <v>-5402515</v>
      </c>
      <c r="L227" s="21">
        <v>67009.86</v>
      </c>
      <c r="N227" s="22"/>
      <c r="P227" s="17"/>
    </row>
    <row r="228" spans="1:16" s="13" customFormat="1" ht="20.100000000000001" customHeight="1" x14ac:dyDescent="0.2">
      <c r="A228" s="18" t="s">
        <v>356</v>
      </c>
      <c r="B228" s="19">
        <v>79996</v>
      </c>
      <c r="C228" s="25" t="s">
        <v>379</v>
      </c>
      <c r="D228" s="25" t="s">
        <v>380</v>
      </c>
      <c r="E228" s="25" t="s">
        <v>370</v>
      </c>
      <c r="F228" s="25" t="s">
        <v>1271</v>
      </c>
      <c r="G228" s="18" t="s">
        <v>25</v>
      </c>
      <c r="I228" s="21">
        <v>4390642.4022000004</v>
      </c>
      <c r="J228" s="21">
        <v>52725</v>
      </c>
      <c r="K228" s="21">
        <v>-4030642</v>
      </c>
      <c r="L228" s="21">
        <v>412725</v>
      </c>
      <c r="M228" s="23"/>
      <c r="N228" s="22"/>
      <c r="P228" s="17"/>
    </row>
    <row r="229" spans="1:16" s="13" customFormat="1" ht="20.100000000000001" customHeight="1" x14ac:dyDescent="0.2">
      <c r="A229" s="18" t="s">
        <v>356</v>
      </c>
      <c r="B229" s="19">
        <v>63091</v>
      </c>
      <c r="C229" s="25" t="s">
        <v>429</v>
      </c>
      <c r="D229" s="25" t="s">
        <v>430</v>
      </c>
      <c r="E229" s="25" t="s">
        <v>418</v>
      </c>
      <c r="F229" s="25" t="s">
        <v>1282</v>
      </c>
      <c r="G229" s="18" t="s">
        <v>25</v>
      </c>
      <c r="H229" s="20">
        <v>40378</v>
      </c>
      <c r="I229" s="21">
        <v>9949744.1642000005</v>
      </c>
      <c r="J229" s="21">
        <v>0</v>
      </c>
      <c r="K229" s="21">
        <v>-25000</v>
      </c>
      <c r="L229" s="21">
        <v>9924744.1642000005</v>
      </c>
      <c r="N229" s="22"/>
      <c r="P229" s="17"/>
    </row>
    <row r="230" spans="1:16" s="13" customFormat="1" ht="20.100000000000001" customHeight="1" x14ac:dyDescent="0.2">
      <c r="A230" s="18" t="s">
        <v>356</v>
      </c>
      <c r="B230" s="19">
        <v>80882</v>
      </c>
      <c r="C230" s="25" t="s">
        <v>1130</v>
      </c>
      <c r="D230" s="25" t="s">
        <v>981</v>
      </c>
      <c r="E230" s="25" t="s">
        <v>1015</v>
      </c>
      <c r="F230" s="25" t="s">
        <v>1408</v>
      </c>
      <c r="G230" s="18" t="s">
        <v>14</v>
      </c>
      <c r="H230" s="20">
        <v>42509</v>
      </c>
      <c r="I230" s="21">
        <v>0</v>
      </c>
      <c r="J230" s="21">
        <v>4117894.2494000001</v>
      </c>
      <c r="K230" s="21">
        <v>-411789</v>
      </c>
      <c r="L230" s="21">
        <v>3706105.2494000001</v>
      </c>
      <c r="M230" s="23"/>
      <c r="N230" s="22"/>
      <c r="P230" s="17"/>
    </row>
    <row r="231" spans="1:16" s="13" customFormat="1" ht="20.100000000000001" customHeight="1" x14ac:dyDescent="0.2">
      <c r="A231" s="18" t="s">
        <v>356</v>
      </c>
      <c r="B231" s="19">
        <v>78805</v>
      </c>
      <c r="C231" s="25" t="s">
        <v>630</v>
      </c>
      <c r="D231" s="25" t="s">
        <v>631</v>
      </c>
      <c r="E231" s="25" t="s">
        <v>623</v>
      </c>
      <c r="F231" s="25" t="s">
        <v>1369</v>
      </c>
      <c r="G231" s="18" t="s">
        <v>25</v>
      </c>
      <c r="H231" s="20">
        <v>39597</v>
      </c>
      <c r="I231" s="21">
        <v>96805</v>
      </c>
      <c r="J231" s="21">
        <v>0</v>
      </c>
      <c r="K231" s="21">
        <v>-96805</v>
      </c>
      <c r="L231" s="21">
        <v>0</v>
      </c>
      <c r="N231" s="22"/>
      <c r="P231" s="17"/>
    </row>
    <row r="232" spans="1:16" s="13" customFormat="1" ht="20.100000000000001" customHeight="1" x14ac:dyDescent="0.2">
      <c r="A232" s="18" t="s">
        <v>356</v>
      </c>
      <c r="B232" s="19">
        <v>80031</v>
      </c>
      <c r="C232" s="25" t="s">
        <v>1076</v>
      </c>
      <c r="D232" s="25" t="s">
        <v>929</v>
      </c>
      <c r="E232" s="25" t="s">
        <v>418</v>
      </c>
      <c r="F232" s="25" t="s">
        <v>1262</v>
      </c>
      <c r="G232" s="18" t="s">
        <v>11</v>
      </c>
      <c r="H232" s="20">
        <v>43273</v>
      </c>
      <c r="I232" s="21">
        <v>0</v>
      </c>
      <c r="J232" s="21">
        <v>13105759.293</v>
      </c>
      <c r="K232" s="21">
        <v>-1965864</v>
      </c>
      <c r="L232" s="21">
        <v>11139895.293</v>
      </c>
      <c r="N232" s="22"/>
      <c r="P232" s="17"/>
    </row>
    <row r="233" spans="1:16" s="13" customFormat="1" ht="20.100000000000001" customHeight="1" x14ac:dyDescent="0.2">
      <c r="A233" s="18" t="s">
        <v>356</v>
      </c>
      <c r="B233" s="19">
        <v>81786</v>
      </c>
      <c r="C233" s="25" t="s">
        <v>241</v>
      </c>
      <c r="D233" s="25" t="s">
        <v>242</v>
      </c>
      <c r="E233" s="25" t="s">
        <v>24</v>
      </c>
      <c r="F233" s="25" t="s">
        <v>1262</v>
      </c>
      <c r="G233" s="18" t="s">
        <v>11</v>
      </c>
      <c r="H233" s="20">
        <v>44497</v>
      </c>
      <c r="I233" s="21">
        <v>45533.753400000001</v>
      </c>
      <c r="J233" s="21">
        <v>0</v>
      </c>
      <c r="K233" s="21">
        <v>0</v>
      </c>
      <c r="L233" s="21">
        <v>45533.753400000001</v>
      </c>
      <c r="N233" s="22"/>
      <c r="P233" s="17"/>
    </row>
    <row r="234" spans="1:16" s="13" customFormat="1" ht="20.100000000000001" customHeight="1" x14ac:dyDescent="0.2">
      <c r="A234" s="18" t="s">
        <v>356</v>
      </c>
      <c r="B234" s="19">
        <v>80679</v>
      </c>
      <c r="C234" s="25" t="s">
        <v>423</v>
      </c>
      <c r="D234" s="25" t="s">
        <v>424</v>
      </c>
      <c r="E234" s="25" t="s">
        <v>418</v>
      </c>
      <c r="F234" s="25" t="s">
        <v>1262</v>
      </c>
      <c r="G234" s="18" t="s">
        <v>11</v>
      </c>
      <c r="H234" s="20">
        <v>43987</v>
      </c>
      <c r="I234" s="21">
        <v>14250741.09</v>
      </c>
      <c r="J234" s="21">
        <v>0</v>
      </c>
      <c r="K234" s="21">
        <v>0</v>
      </c>
      <c r="L234" s="21">
        <v>14250741.09</v>
      </c>
      <c r="N234" s="22"/>
      <c r="P234" s="17"/>
    </row>
    <row r="235" spans="1:16" s="13" customFormat="1" ht="20.100000000000001" customHeight="1" x14ac:dyDescent="0.2">
      <c r="A235" s="18" t="s">
        <v>356</v>
      </c>
      <c r="B235" s="19">
        <v>60278</v>
      </c>
      <c r="C235" s="25" t="s">
        <v>1072</v>
      </c>
      <c r="D235" s="25" t="s">
        <v>925</v>
      </c>
      <c r="E235" s="25" t="s">
        <v>1013</v>
      </c>
      <c r="F235" s="25" t="s">
        <v>1247</v>
      </c>
      <c r="G235" s="18" t="s">
        <v>1043</v>
      </c>
      <c r="H235" s="20">
        <v>44684</v>
      </c>
      <c r="I235" s="21">
        <v>0</v>
      </c>
      <c r="J235" s="21">
        <v>5501374.8075000001</v>
      </c>
      <c r="K235" s="21">
        <v>-816411</v>
      </c>
      <c r="L235" s="21">
        <f>I235+J235+K235</f>
        <v>4684963.8075000001</v>
      </c>
      <c r="N235" s="22"/>
      <c r="P235" s="17"/>
    </row>
    <row r="236" spans="1:16" s="13" customFormat="1" ht="20.100000000000001" customHeight="1" x14ac:dyDescent="0.2">
      <c r="A236" s="18" t="s">
        <v>356</v>
      </c>
      <c r="B236" s="19">
        <v>79714</v>
      </c>
      <c r="C236" s="25" t="s">
        <v>1117</v>
      </c>
      <c r="D236" s="25" t="s">
        <v>968</v>
      </c>
      <c r="E236" s="25" t="s">
        <v>1013</v>
      </c>
      <c r="F236" s="25" t="s">
        <v>1247</v>
      </c>
      <c r="G236" s="18" t="s">
        <v>1043</v>
      </c>
      <c r="H236" s="20">
        <v>42845</v>
      </c>
      <c r="I236" s="21">
        <v>3222646</v>
      </c>
      <c r="J236" s="21">
        <v>112517</v>
      </c>
      <c r="K236" s="21">
        <v>-3335163</v>
      </c>
      <c r="L236" s="21">
        <f>I236+J236+K236</f>
        <v>0</v>
      </c>
      <c r="N236" s="22"/>
      <c r="P236" s="17"/>
    </row>
    <row r="237" spans="1:16" s="13" customFormat="1" ht="20.100000000000001" customHeight="1" x14ac:dyDescent="0.2">
      <c r="A237" s="18" t="s">
        <v>356</v>
      </c>
      <c r="B237" s="19">
        <v>82311</v>
      </c>
      <c r="C237" s="25" t="s">
        <v>851</v>
      </c>
      <c r="D237" s="25" t="s">
        <v>852</v>
      </c>
      <c r="E237" s="25" t="s">
        <v>651</v>
      </c>
      <c r="F237" s="25" t="s">
        <v>1249</v>
      </c>
      <c r="G237" s="18" t="s">
        <v>0</v>
      </c>
      <c r="H237" s="20">
        <v>43629</v>
      </c>
      <c r="I237" s="21">
        <v>10278879.820800001</v>
      </c>
      <c r="J237" s="21">
        <v>0</v>
      </c>
      <c r="K237" s="21">
        <v>0</v>
      </c>
      <c r="L237" s="21">
        <v>10278879.820800001</v>
      </c>
      <c r="N237" s="22"/>
      <c r="P237" s="17"/>
    </row>
    <row r="238" spans="1:16" s="13" customFormat="1" ht="20.100000000000001" customHeight="1" x14ac:dyDescent="0.2">
      <c r="A238" s="18" t="s">
        <v>1047</v>
      </c>
      <c r="B238" s="19">
        <v>79744</v>
      </c>
      <c r="C238" s="25" t="s">
        <v>419</v>
      </c>
      <c r="D238" s="25" t="s">
        <v>420</v>
      </c>
      <c r="E238" s="25" t="s">
        <v>418</v>
      </c>
      <c r="F238" s="25" t="s">
        <v>1342</v>
      </c>
      <c r="G238" s="18" t="s">
        <v>57</v>
      </c>
      <c r="H238" s="20">
        <v>43413</v>
      </c>
      <c r="I238" s="21">
        <v>31129201.322900001</v>
      </c>
      <c r="J238" s="21">
        <v>0</v>
      </c>
      <c r="K238" s="21">
        <v>-2306648</v>
      </c>
      <c r="L238" s="21">
        <v>28822553.322900001</v>
      </c>
      <c r="N238" s="22"/>
      <c r="P238" s="17"/>
    </row>
    <row r="239" spans="1:16" s="13" customFormat="1" ht="20.100000000000001" customHeight="1" x14ac:dyDescent="0.2">
      <c r="A239" s="18" t="s">
        <v>1047</v>
      </c>
      <c r="B239" s="19">
        <v>67465</v>
      </c>
      <c r="C239" s="25" t="s">
        <v>487</v>
      </c>
      <c r="D239" s="25" t="s">
        <v>488</v>
      </c>
      <c r="E239" s="25" t="s">
        <v>470</v>
      </c>
      <c r="F239" s="25" t="s">
        <v>1342</v>
      </c>
      <c r="G239" s="18" t="s">
        <v>57</v>
      </c>
      <c r="H239" s="20">
        <v>43972</v>
      </c>
      <c r="I239" s="21">
        <v>6550768.5300000003</v>
      </c>
      <c r="J239" s="21">
        <v>0</v>
      </c>
      <c r="K239" s="21">
        <v>-6325332</v>
      </c>
      <c r="L239" s="21">
        <v>225436.53</v>
      </c>
      <c r="N239" s="22"/>
      <c r="P239" s="17"/>
    </row>
    <row r="240" spans="1:16" s="13" customFormat="1" ht="20.100000000000001" customHeight="1" x14ac:dyDescent="0.2">
      <c r="A240" s="18" t="s">
        <v>1047</v>
      </c>
      <c r="B240" s="19">
        <v>80358</v>
      </c>
      <c r="C240" s="25" t="s">
        <v>1136</v>
      </c>
      <c r="D240" s="25" t="s">
        <v>987</v>
      </c>
      <c r="E240" s="25" t="s">
        <v>681</v>
      </c>
      <c r="F240" s="25" t="s">
        <v>1414</v>
      </c>
      <c r="G240" s="18" t="s">
        <v>25</v>
      </c>
      <c r="H240" s="20">
        <v>44217</v>
      </c>
      <c r="I240" s="21">
        <v>0</v>
      </c>
      <c r="J240" s="21">
        <v>12123824.8499</v>
      </c>
      <c r="K240" s="21">
        <v>-1278621</v>
      </c>
      <c r="L240" s="21">
        <v>10845203.8499</v>
      </c>
      <c r="N240" s="22"/>
      <c r="P240" s="17"/>
    </row>
    <row r="241" spans="1:16" s="13" customFormat="1" ht="20.100000000000001" customHeight="1" x14ac:dyDescent="0.2">
      <c r="A241" s="18" t="s">
        <v>1047</v>
      </c>
      <c r="B241" s="19">
        <v>79460</v>
      </c>
      <c r="C241" s="25" t="s">
        <v>1071</v>
      </c>
      <c r="D241" s="25" t="s">
        <v>924</v>
      </c>
      <c r="E241" s="25" t="s">
        <v>1011</v>
      </c>
      <c r="F241" s="25" t="s">
        <v>1246</v>
      </c>
      <c r="G241" s="18" t="s">
        <v>8</v>
      </c>
      <c r="H241" s="20">
        <v>40282</v>
      </c>
      <c r="I241" s="21">
        <v>0</v>
      </c>
      <c r="J241" s="21">
        <v>6829776.9539000001</v>
      </c>
      <c r="K241" s="21">
        <v>-1031837</v>
      </c>
      <c r="L241" s="21">
        <v>5797939.9539000001</v>
      </c>
      <c r="N241" s="22"/>
      <c r="P241" s="17"/>
    </row>
    <row r="242" spans="1:16" s="13" customFormat="1" ht="20.100000000000001" customHeight="1" x14ac:dyDescent="0.2">
      <c r="A242" s="18" t="s">
        <v>1047</v>
      </c>
      <c r="B242" s="19">
        <v>78647</v>
      </c>
      <c r="C242" s="25" t="s">
        <v>1152</v>
      </c>
      <c r="D242" s="25" t="s">
        <v>1003</v>
      </c>
      <c r="E242" s="25" t="s">
        <v>1041</v>
      </c>
      <c r="F242" s="25" t="s">
        <v>1246</v>
      </c>
      <c r="G242" s="18" t="s">
        <v>8</v>
      </c>
      <c r="I242" s="21">
        <v>0</v>
      </c>
      <c r="J242" s="21">
        <v>19582667.0174</v>
      </c>
      <c r="K242" s="21">
        <v>-2055977</v>
      </c>
      <c r="L242" s="21">
        <v>17526690.0174</v>
      </c>
      <c r="N242" s="22"/>
      <c r="P242" s="17"/>
    </row>
    <row r="243" spans="1:16" s="13" customFormat="1" ht="20.100000000000001" customHeight="1" x14ac:dyDescent="0.2">
      <c r="A243" s="18" t="s">
        <v>1047</v>
      </c>
      <c r="B243" s="19">
        <v>67122</v>
      </c>
      <c r="C243" s="25" t="s">
        <v>766</v>
      </c>
      <c r="D243" s="25" t="s">
        <v>767</v>
      </c>
      <c r="E243" s="25" t="s">
        <v>768</v>
      </c>
      <c r="F243" s="25" t="s">
        <v>1422</v>
      </c>
      <c r="G243" s="18" t="s">
        <v>1044</v>
      </c>
      <c r="H243" s="20">
        <v>42647</v>
      </c>
      <c r="I243" s="21">
        <v>140389.88</v>
      </c>
      <c r="J243" s="21">
        <v>0</v>
      </c>
      <c r="K243" s="21">
        <v>0</v>
      </c>
      <c r="L243" s="21">
        <v>140389.88</v>
      </c>
      <c r="N243" s="22"/>
      <c r="P243" s="17"/>
    </row>
    <row r="244" spans="1:16" s="13" customFormat="1" ht="20.100000000000001" customHeight="1" x14ac:dyDescent="0.2">
      <c r="A244" s="18" t="s">
        <v>1047</v>
      </c>
      <c r="B244" s="19">
        <v>79310</v>
      </c>
      <c r="C244" s="25" t="s">
        <v>537</v>
      </c>
      <c r="D244" s="25" t="s">
        <v>538</v>
      </c>
      <c r="E244" s="25" t="s">
        <v>539</v>
      </c>
      <c r="F244" s="25" t="s">
        <v>1395</v>
      </c>
      <c r="G244" s="18" t="s">
        <v>2</v>
      </c>
      <c r="H244" s="20">
        <v>44917</v>
      </c>
      <c r="I244" s="21">
        <v>283062</v>
      </c>
      <c r="J244" s="21">
        <v>0</v>
      </c>
      <c r="K244" s="21">
        <v>0</v>
      </c>
      <c r="L244" s="21">
        <v>283062</v>
      </c>
      <c r="N244" s="22"/>
      <c r="P244" s="17"/>
    </row>
    <row r="245" spans="1:16" s="13" customFormat="1" ht="20.100000000000001" customHeight="1" x14ac:dyDescent="0.2">
      <c r="A245" s="18" t="s">
        <v>1047</v>
      </c>
      <c r="B245" s="19">
        <v>80337</v>
      </c>
      <c r="C245" s="25" t="s">
        <v>245</v>
      </c>
      <c r="D245" s="25" t="s">
        <v>246</v>
      </c>
      <c r="E245" s="25" t="s">
        <v>98</v>
      </c>
      <c r="F245" s="25" t="s">
        <v>1183</v>
      </c>
      <c r="G245" s="18" t="s">
        <v>46</v>
      </c>
      <c r="H245" s="20">
        <v>35968</v>
      </c>
      <c r="I245" s="21">
        <v>6260796.2345000003</v>
      </c>
      <c r="J245" s="21">
        <v>0</v>
      </c>
      <c r="K245" s="21">
        <v>-5978828</v>
      </c>
      <c r="L245" s="21">
        <v>281968.23450000002</v>
      </c>
      <c r="N245" s="22"/>
      <c r="P245" s="17"/>
    </row>
    <row r="246" spans="1:16" s="13" customFormat="1" ht="20.100000000000001" customHeight="1" x14ac:dyDescent="0.2">
      <c r="A246" s="18" t="s">
        <v>1047</v>
      </c>
      <c r="B246" s="19">
        <v>78192</v>
      </c>
      <c r="C246" s="25" t="s">
        <v>543</v>
      </c>
      <c r="D246" s="25" t="s">
        <v>544</v>
      </c>
      <c r="E246" s="25" t="s">
        <v>542</v>
      </c>
      <c r="F246" s="25" t="s">
        <v>1219</v>
      </c>
      <c r="G246" s="18" t="s">
        <v>0</v>
      </c>
      <c r="H246" s="20">
        <v>44553</v>
      </c>
      <c r="I246" s="21">
        <v>4026</v>
      </c>
      <c r="J246" s="21">
        <v>0</v>
      </c>
      <c r="K246" s="21">
        <v>0</v>
      </c>
      <c r="L246" s="21">
        <v>4026</v>
      </c>
      <c r="N246" s="22"/>
      <c r="P246" s="17"/>
    </row>
    <row r="247" spans="1:16" s="13" customFormat="1" ht="20.100000000000001" customHeight="1" x14ac:dyDescent="0.2">
      <c r="A247" s="18" t="s">
        <v>1047</v>
      </c>
      <c r="B247" s="19">
        <v>79303</v>
      </c>
      <c r="C247" s="25" t="s">
        <v>1121</v>
      </c>
      <c r="D247" s="25" t="s">
        <v>971</v>
      </c>
      <c r="E247" s="25" t="s">
        <v>1030</v>
      </c>
      <c r="F247" s="25" t="s">
        <v>1381</v>
      </c>
      <c r="G247" s="18" t="s">
        <v>47</v>
      </c>
      <c r="H247" s="20">
        <v>44376</v>
      </c>
      <c r="I247" s="21">
        <v>0</v>
      </c>
      <c r="J247" s="21">
        <v>6101623.7764999997</v>
      </c>
      <c r="K247" s="21">
        <v>-419136</v>
      </c>
      <c r="L247" s="21">
        <v>5682487.7764999997</v>
      </c>
      <c r="N247" s="22"/>
      <c r="P247" s="17"/>
    </row>
    <row r="248" spans="1:16" s="13" customFormat="1" ht="20.100000000000001" customHeight="1" x14ac:dyDescent="0.2">
      <c r="A248" s="18" t="s">
        <v>1047</v>
      </c>
      <c r="B248" s="19">
        <v>79293</v>
      </c>
      <c r="C248" s="25" t="s">
        <v>481</v>
      </c>
      <c r="D248" s="25" t="s">
        <v>482</v>
      </c>
      <c r="E248" s="25" t="s">
        <v>470</v>
      </c>
      <c r="F248" s="25" t="s">
        <v>1287</v>
      </c>
      <c r="G248" s="18" t="s">
        <v>9</v>
      </c>
      <c r="H248" s="20">
        <v>43617</v>
      </c>
      <c r="I248" s="21">
        <v>10340658.48</v>
      </c>
      <c r="J248" s="21">
        <v>0</v>
      </c>
      <c r="K248" s="21">
        <v>-8242275</v>
      </c>
      <c r="L248" s="21">
        <v>2098383.48</v>
      </c>
      <c r="N248" s="22"/>
      <c r="P248" s="17"/>
    </row>
    <row r="249" spans="1:16" s="13" customFormat="1" ht="20.100000000000001" customHeight="1" x14ac:dyDescent="0.2">
      <c r="A249" s="18" t="s">
        <v>356</v>
      </c>
      <c r="B249" s="19">
        <v>79137</v>
      </c>
      <c r="C249" s="25" t="s">
        <v>389</v>
      </c>
      <c r="D249" s="25" t="s">
        <v>390</v>
      </c>
      <c r="E249" s="25" t="s">
        <v>1024</v>
      </c>
      <c r="F249" s="25" t="s">
        <v>1287</v>
      </c>
      <c r="G249" s="18" t="s">
        <v>9</v>
      </c>
      <c r="H249" s="20">
        <v>40529</v>
      </c>
      <c r="I249" s="21">
        <v>16855151.302200001</v>
      </c>
      <c r="J249" s="21">
        <v>0</v>
      </c>
      <c r="K249" s="21">
        <v>-30800</v>
      </c>
      <c r="L249" s="21">
        <v>16824351.302200001</v>
      </c>
      <c r="N249" s="22"/>
      <c r="P249" s="17"/>
    </row>
    <row r="250" spans="1:16" s="13" customFormat="1" ht="20.100000000000001" customHeight="1" x14ac:dyDescent="0.2">
      <c r="A250" s="18" t="s">
        <v>356</v>
      </c>
      <c r="B250" s="19">
        <v>63088</v>
      </c>
      <c r="C250" s="25" t="s">
        <v>475</v>
      </c>
      <c r="D250" s="25" t="s">
        <v>476</v>
      </c>
      <c r="E250" s="25" t="s">
        <v>470</v>
      </c>
      <c r="F250" s="25" t="s">
        <v>1287</v>
      </c>
      <c r="G250" s="18" t="s">
        <v>9</v>
      </c>
      <c r="H250" s="20">
        <v>42915</v>
      </c>
      <c r="I250" s="21">
        <v>14386682</v>
      </c>
      <c r="J250" s="21">
        <v>0</v>
      </c>
      <c r="K250" s="21">
        <v>-8202698</v>
      </c>
      <c r="L250" s="21">
        <v>6183984</v>
      </c>
      <c r="N250" s="22"/>
      <c r="P250" s="17"/>
    </row>
    <row r="251" spans="1:16" s="13" customFormat="1" ht="20.100000000000001" customHeight="1" x14ac:dyDescent="0.2">
      <c r="A251" s="18" t="s">
        <v>356</v>
      </c>
      <c r="B251" s="19">
        <v>79648</v>
      </c>
      <c r="C251" s="25" t="s">
        <v>455</v>
      </c>
      <c r="D251" s="25" t="s">
        <v>456</v>
      </c>
      <c r="E251" s="25" t="s">
        <v>454</v>
      </c>
      <c r="F251" s="25" t="s">
        <v>1287</v>
      </c>
      <c r="G251" s="18" t="s">
        <v>9</v>
      </c>
      <c r="H251" s="20">
        <v>43390</v>
      </c>
      <c r="I251" s="21">
        <v>520346.03</v>
      </c>
      <c r="J251" s="21">
        <v>-347109</v>
      </c>
      <c r="K251" s="21">
        <v>-173237</v>
      </c>
      <c r="L251" s="21">
        <v>0</v>
      </c>
      <c r="N251" s="22"/>
      <c r="P251" s="17"/>
    </row>
    <row r="252" spans="1:16" s="13" customFormat="1" ht="20.100000000000001" customHeight="1" x14ac:dyDescent="0.2">
      <c r="A252" s="18" t="s">
        <v>356</v>
      </c>
      <c r="B252" s="19">
        <v>68021</v>
      </c>
      <c r="C252" s="25" t="s">
        <v>190</v>
      </c>
      <c r="D252" s="25" t="s">
        <v>191</v>
      </c>
      <c r="E252" s="25" t="s">
        <v>192</v>
      </c>
      <c r="F252" s="25" t="s">
        <v>1290</v>
      </c>
      <c r="G252" s="18" t="s">
        <v>47</v>
      </c>
      <c r="H252" s="20">
        <v>42521</v>
      </c>
      <c r="I252" s="21">
        <v>1876676.76</v>
      </c>
      <c r="J252" s="21">
        <v>0</v>
      </c>
      <c r="K252" s="21">
        <v>0</v>
      </c>
      <c r="L252" s="21">
        <v>1876676.76</v>
      </c>
      <c r="N252" s="22"/>
      <c r="P252" s="17"/>
    </row>
    <row r="253" spans="1:16" s="13" customFormat="1" ht="20.100000000000001" customHeight="1" x14ac:dyDescent="0.2">
      <c r="A253" s="18" t="s">
        <v>356</v>
      </c>
      <c r="B253" s="19">
        <v>79842</v>
      </c>
      <c r="C253" s="25" t="s">
        <v>885</v>
      </c>
      <c r="D253" s="25" t="s">
        <v>686</v>
      </c>
      <c r="E253" s="25" t="s">
        <v>691</v>
      </c>
      <c r="F253" s="25" t="s">
        <v>1290</v>
      </c>
      <c r="G253" s="18" t="s">
        <v>47</v>
      </c>
      <c r="H253" s="20">
        <v>44902</v>
      </c>
      <c r="I253" s="21">
        <v>6850358.1900000004</v>
      </c>
      <c r="J253" s="21">
        <v>0</v>
      </c>
      <c r="K253" s="21">
        <v>-55000</v>
      </c>
      <c r="L253" s="21">
        <v>6795358.1900000004</v>
      </c>
      <c r="N253" s="22"/>
      <c r="P253" s="17"/>
    </row>
    <row r="254" spans="1:16" s="13" customFormat="1" ht="20.100000000000001" customHeight="1" x14ac:dyDescent="0.2">
      <c r="A254" s="18" t="s">
        <v>356</v>
      </c>
      <c r="B254" s="19">
        <v>62497</v>
      </c>
      <c r="C254" s="25" t="s">
        <v>1150</v>
      </c>
      <c r="D254" s="25" t="s">
        <v>1001</v>
      </c>
      <c r="E254" s="25" t="s">
        <v>1007</v>
      </c>
      <c r="F254" s="25" t="s">
        <v>1429</v>
      </c>
      <c r="G254" s="18" t="s">
        <v>9</v>
      </c>
      <c r="I254" s="21">
        <v>0</v>
      </c>
      <c r="J254" s="21">
        <v>5825016.6129999999</v>
      </c>
      <c r="K254" s="21">
        <v>-889417</v>
      </c>
      <c r="L254" s="21">
        <v>4935599.6129999999</v>
      </c>
      <c r="N254" s="22"/>
      <c r="P254" s="17"/>
    </row>
    <row r="255" spans="1:16" s="13" customFormat="1" ht="20.100000000000001" customHeight="1" x14ac:dyDescent="0.2">
      <c r="A255" s="18" t="s">
        <v>356</v>
      </c>
      <c r="B255" s="19">
        <v>78138</v>
      </c>
      <c r="C255" s="25" t="s">
        <v>483</v>
      </c>
      <c r="D255" s="25" t="s">
        <v>484</v>
      </c>
      <c r="E255" s="25" t="s">
        <v>470</v>
      </c>
      <c r="F255" s="25" t="s">
        <v>1308</v>
      </c>
      <c r="G255" s="18" t="s">
        <v>23</v>
      </c>
      <c r="H255" s="20">
        <v>44498</v>
      </c>
      <c r="I255" s="21">
        <v>3326743</v>
      </c>
      <c r="J255" s="21">
        <v>0</v>
      </c>
      <c r="K255" s="21">
        <v>-2184026</v>
      </c>
      <c r="L255" s="21">
        <v>1142717</v>
      </c>
      <c r="N255" s="22"/>
      <c r="P255" s="17"/>
    </row>
    <row r="256" spans="1:16" s="13" customFormat="1" ht="20.100000000000001" customHeight="1" x14ac:dyDescent="0.2">
      <c r="A256" s="18" t="s">
        <v>356</v>
      </c>
      <c r="B256" s="19">
        <v>80245</v>
      </c>
      <c r="C256" s="25" t="s">
        <v>151</v>
      </c>
      <c r="D256" s="25" t="s">
        <v>152</v>
      </c>
      <c r="E256" s="25" t="s">
        <v>145</v>
      </c>
      <c r="F256" s="25" t="s">
        <v>1202</v>
      </c>
      <c r="G256" s="18" t="s">
        <v>23</v>
      </c>
      <c r="H256" s="20">
        <v>43435</v>
      </c>
      <c r="I256" s="21">
        <v>109223.39</v>
      </c>
      <c r="J256" s="21">
        <v>-25551</v>
      </c>
      <c r="K256" s="21">
        <v>-83672</v>
      </c>
      <c r="L256" s="21">
        <v>0</v>
      </c>
      <c r="N256" s="22"/>
      <c r="P256" s="17"/>
    </row>
    <row r="257" spans="1:16" s="13" customFormat="1" ht="20.100000000000001" customHeight="1" x14ac:dyDescent="0.2">
      <c r="A257" s="18" t="s">
        <v>356</v>
      </c>
      <c r="B257" s="19">
        <v>80858</v>
      </c>
      <c r="C257" s="25" t="s">
        <v>249</v>
      </c>
      <c r="D257" s="25" t="s">
        <v>250</v>
      </c>
      <c r="E257" s="25" t="s">
        <v>209</v>
      </c>
      <c r="F257" s="25" t="s">
        <v>1225</v>
      </c>
      <c r="G257" s="18" t="s">
        <v>23</v>
      </c>
      <c r="H257" s="20">
        <v>43782</v>
      </c>
      <c r="I257" s="21">
        <v>476279</v>
      </c>
      <c r="J257" s="21">
        <v>0</v>
      </c>
      <c r="K257" s="21">
        <v>0</v>
      </c>
      <c r="L257" s="21">
        <v>476279</v>
      </c>
      <c r="N257" s="22"/>
      <c r="P257" s="17"/>
    </row>
    <row r="258" spans="1:16" s="13" customFormat="1" ht="20.100000000000001" customHeight="1" x14ac:dyDescent="0.2">
      <c r="A258" s="18" t="s">
        <v>356</v>
      </c>
      <c r="B258" s="19">
        <v>78190</v>
      </c>
      <c r="C258" s="25" t="s">
        <v>1148</v>
      </c>
      <c r="D258" s="25" t="s">
        <v>999</v>
      </c>
      <c r="E258" s="25" t="s">
        <v>1011</v>
      </c>
      <c r="F258" s="25" t="s">
        <v>1426</v>
      </c>
      <c r="G258" s="18" t="s">
        <v>10</v>
      </c>
      <c r="I258" s="21">
        <v>0</v>
      </c>
      <c r="J258" s="21">
        <v>10738479</v>
      </c>
      <c r="K258" s="21">
        <v>-2618724</v>
      </c>
      <c r="L258" s="21">
        <v>8119755</v>
      </c>
      <c r="N258" s="22"/>
      <c r="P258" s="17"/>
    </row>
    <row r="259" spans="1:16" s="13" customFormat="1" ht="20.100000000000001" customHeight="1" x14ac:dyDescent="0.2">
      <c r="A259" s="18" t="s">
        <v>356</v>
      </c>
      <c r="B259" s="19">
        <v>79489</v>
      </c>
      <c r="C259" s="25" t="s">
        <v>491</v>
      </c>
      <c r="D259" s="25" t="s">
        <v>492</v>
      </c>
      <c r="E259" s="25" t="s">
        <v>470</v>
      </c>
      <c r="F259" s="25" t="s">
        <v>1393</v>
      </c>
      <c r="G259" s="18" t="s">
        <v>27</v>
      </c>
      <c r="H259" s="20">
        <v>37613</v>
      </c>
      <c r="I259" s="21">
        <v>11124067</v>
      </c>
      <c r="J259" s="21">
        <v>0</v>
      </c>
      <c r="K259" s="21">
        <v>-10987927</v>
      </c>
      <c r="L259" s="21">
        <v>136140</v>
      </c>
      <c r="N259" s="22"/>
      <c r="P259" s="17"/>
    </row>
    <row r="260" spans="1:16" s="13" customFormat="1" ht="20.100000000000001" customHeight="1" x14ac:dyDescent="0.2">
      <c r="A260" s="18" t="s">
        <v>356</v>
      </c>
      <c r="B260" s="19">
        <v>81933</v>
      </c>
      <c r="C260" s="25" t="s">
        <v>485</v>
      </c>
      <c r="D260" s="25" t="s">
        <v>486</v>
      </c>
      <c r="E260" s="25" t="s">
        <v>470</v>
      </c>
      <c r="F260" s="25" t="s">
        <v>1315</v>
      </c>
      <c r="G260" s="18" t="s">
        <v>0</v>
      </c>
      <c r="H260" s="20">
        <v>43636</v>
      </c>
      <c r="I260" s="21">
        <v>7281667.9032000005</v>
      </c>
      <c r="J260" s="21">
        <v>0</v>
      </c>
      <c r="K260" s="21">
        <v>-6750867</v>
      </c>
      <c r="L260" s="21">
        <v>530800.90320000006</v>
      </c>
      <c r="N260" s="22"/>
      <c r="P260" s="17"/>
    </row>
    <row r="261" spans="1:16" s="13" customFormat="1" ht="20.100000000000001" customHeight="1" x14ac:dyDescent="0.2">
      <c r="A261" s="18" t="s">
        <v>356</v>
      </c>
      <c r="B261" s="19">
        <v>82106</v>
      </c>
      <c r="C261" s="25" t="s">
        <v>499</v>
      </c>
      <c r="D261" s="25" t="s">
        <v>500</v>
      </c>
      <c r="E261" s="25" t="s">
        <v>470</v>
      </c>
      <c r="F261" s="25" t="s">
        <v>1434</v>
      </c>
      <c r="G261" s="18" t="s">
        <v>8</v>
      </c>
      <c r="I261" s="21">
        <v>3677077.2988999998</v>
      </c>
      <c r="J261" s="21">
        <v>0</v>
      </c>
      <c r="K261" s="21">
        <v>-3677077</v>
      </c>
      <c r="L261" s="21">
        <v>0</v>
      </c>
      <c r="N261" s="22"/>
      <c r="P261" s="17"/>
    </row>
    <row r="262" spans="1:16" s="13" customFormat="1" ht="20.100000000000001" customHeight="1" x14ac:dyDescent="0.2">
      <c r="A262" s="18" t="s">
        <v>356</v>
      </c>
      <c r="B262" s="19">
        <v>79764</v>
      </c>
      <c r="C262" s="25" t="s">
        <v>1058</v>
      </c>
      <c r="D262" s="25" t="s">
        <v>678</v>
      </c>
      <c r="E262" s="25" t="s">
        <v>677</v>
      </c>
      <c r="F262" s="25" t="s">
        <v>1218</v>
      </c>
      <c r="G262" s="18" t="s">
        <v>52</v>
      </c>
      <c r="H262" s="20">
        <v>43410</v>
      </c>
      <c r="I262" s="21">
        <v>0</v>
      </c>
      <c r="J262" s="21">
        <v>0</v>
      </c>
      <c r="K262" s="21">
        <v>0</v>
      </c>
      <c r="L262" s="21">
        <v>0</v>
      </c>
      <c r="N262" s="22"/>
      <c r="P262" s="17"/>
    </row>
    <row r="263" spans="1:16" s="13" customFormat="1" ht="20.100000000000001" customHeight="1" x14ac:dyDescent="0.2">
      <c r="A263" s="18" t="s">
        <v>356</v>
      </c>
      <c r="B263" s="19">
        <v>79959</v>
      </c>
      <c r="C263" s="25" t="s">
        <v>1087</v>
      </c>
      <c r="D263" s="25" t="s">
        <v>940</v>
      </c>
      <c r="E263" s="25" t="s">
        <v>172</v>
      </c>
      <c r="F263" s="25" t="s">
        <v>1301</v>
      </c>
      <c r="G263" s="18" t="s">
        <v>1</v>
      </c>
      <c r="H263" s="20">
        <v>44314</v>
      </c>
      <c r="I263" s="21">
        <v>0</v>
      </c>
      <c r="J263" s="21">
        <v>9153105.2599999998</v>
      </c>
      <c r="K263" s="21">
        <v>-1673080</v>
      </c>
      <c r="L263" s="21">
        <v>7480025.2599999998</v>
      </c>
      <c r="N263" s="22"/>
      <c r="P263" s="17"/>
    </row>
    <row r="264" spans="1:16" s="13" customFormat="1" ht="20.100000000000001" customHeight="1" x14ac:dyDescent="0.2">
      <c r="A264" s="18" t="s">
        <v>356</v>
      </c>
      <c r="B264" s="19">
        <v>79030</v>
      </c>
      <c r="C264" s="25" t="s">
        <v>1094</v>
      </c>
      <c r="D264" s="25" t="s">
        <v>946</v>
      </c>
      <c r="E264" s="25" t="s">
        <v>1019</v>
      </c>
      <c r="F264" s="25" t="s">
        <v>1319</v>
      </c>
      <c r="G264" s="18" t="s">
        <v>1046</v>
      </c>
      <c r="H264" s="20">
        <v>44133</v>
      </c>
      <c r="I264" s="21">
        <v>0</v>
      </c>
      <c r="J264" s="21">
        <v>31206579.829799999</v>
      </c>
      <c r="K264" s="21">
        <v>-5439097</v>
      </c>
      <c r="L264" s="21">
        <v>25767482.829799999</v>
      </c>
      <c r="N264" s="22"/>
      <c r="P264" s="17"/>
    </row>
    <row r="265" spans="1:16" s="13" customFormat="1" ht="20.100000000000001" customHeight="1" x14ac:dyDescent="0.2">
      <c r="A265" s="18" t="s">
        <v>356</v>
      </c>
      <c r="B265" s="19">
        <v>79318</v>
      </c>
      <c r="C265" s="25" t="s">
        <v>324</v>
      </c>
      <c r="D265" s="25" t="s">
        <v>325</v>
      </c>
      <c r="E265" s="25" t="s">
        <v>39</v>
      </c>
      <c r="F265" s="25" t="s">
        <v>1206</v>
      </c>
      <c r="G265" s="18" t="s">
        <v>47</v>
      </c>
      <c r="H265" s="20">
        <v>43902</v>
      </c>
      <c r="I265" s="21">
        <v>26186017.368299998</v>
      </c>
      <c r="J265" s="21">
        <v>0</v>
      </c>
      <c r="K265" s="21">
        <v>0</v>
      </c>
      <c r="L265" s="21">
        <v>26186017.368299998</v>
      </c>
      <c r="N265" s="22"/>
      <c r="P265" s="17"/>
    </row>
    <row r="266" spans="1:16" s="13" customFormat="1" ht="20.100000000000001" customHeight="1" x14ac:dyDescent="0.2">
      <c r="A266" s="18" t="s">
        <v>356</v>
      </c>
      <c r="B266" s="19">
        <v>80540</v>
      </c>
      <c r="C266" s="25" t="s">
        <v>146</v>
      </c>
      <c r="D266" s="25" t="s">
        <v>147</v>
      </c>
      <c r="E266" s="25" t="s">
        <v>32</v>
      </c>
      <c r="F266" s="25" t="s">
        <v>1167</v>
      </c>
      <c r="G266" s="18" t="s">
        <v>12</v>
      </c>
      <c r="H266" s="20">
        <v>43510</v>
      </c>
      <c r="I266" s="21">
        <v>36015</v>
      </c>
      <c r="J266" s="21">
        <v>0</v>
      </c>
      <c r="K266" s="21">
        <v>0</v>
      </c>
      <c r="L266" s="21">
        <v>36015</v>
      </c>
      <c r="N266" s="22"/>
      <c r="P266" s="17"/>
    </row>
    <row r="267" spans="1:16" s="13" customFormat="1" ht="20.100000000000001" customHeight="1" x14ac:dyDescent="0.2">
      <c r="A267" s="18" t="s">
        <v>356</v>
      </c>
      <c r="B267" s="19">
        <v>66083</v>
      </c>
      <c r="C267" s="25" t="s">
        <v>740</v>
      </c>
      <c r="D267" s="25" t="s">
        <v>741</v>
      </c>
      <c r="E267" s="25" t="s">
        <v>737</v>
      </c>
      <c r="F267" s="25" t="s">
        <v>1167</v>
      </c>
      <c r="G267" s="18" t="s">
        <v>12</v>
      </c>
      <c r="I267" s="21">
        <v>94500</v>
      </c>
      <c r="J267" s="21">
        <v>0</v>
      </c>
      <c r="K267" s="21">
        <v>0</v>
      </c>
      <c r="L267" s="21">
        <v>94500</v>
      </c>
      <c r="N267" s="22"/>
      <c r="P267" s="17"/>
    </row>
    <row r="268" spans="1:16" s="13" customFormat="1" ht="20.100000000000001" customHeight="1" x14ac:dyDescent="0.2">
      <c r="A268" s="18" t="s">
        <v>356</v>
      </c>
      <c r="B268" s="19">
        <v>79469</v>
      </c>
      <c r="C268" s="25" t="s">
        <v>493</v>
      </c>
      <c r="D268" s="25" t="s">
        <v>494</v>
      </c>
      <c r="E268" s="25" t="s">
        <v>470</v>
      </c>
      <c r="F268" s="25" t="s">
        <v>1327</v>
      </c>
      <c r="G268" s="18" t="s">
        <v>28</v>
      </c>
      <c r="H268" s="20">
        <v>44175</v>
      </c>
      <c r="I268" s="21">
        <v>6047898.3876999998</v>
      </c>
      <c r="J268" s="21">
        <v>0</v>
      </c>
      <c r="K268" s="21">
        <v>-5763727</v>
      </c>
      <c r="L268" s="21">
        <v>284171.38770000002</v>
      </c>
      <c r="N268" s="22"/>
      <c r="P268" s="17"/>
    </row>
    <row r="269" spans="1:16" s="13" customFormat="1" ht="20.100000000000001" customHeight="1" x14ac:dyDescent="0.2">
      <c r="A269" s="18" t="s">
        <v>356</v>
      </c>
      <c r="B269" s="19">
        <v>63784</v>
      </c>
      <c r="C269" s="25" t="s">
        <v>489</v>
      </c>
      <c r="D269" s="25" t="s">
        <v>490</v>
      </c>
      <c r="E269" s="25" t="s">
        <v>470</v>
      </c>
      <c r="F269" s="25" t="s">
        <v>1327</v>
      </c>
      <c r="G269" s="18" t="s">
        <v>28</v>
      </c>
      <c r="H269" s="20">
        <v>43929</v>
      </c>
      <c r="I269" s="21">
        <v>1873080.78</v>
      </c>
      <c r="J269" s="21">
        <v>138672</v>
      </c>
      <c r="K269" s="21">
        <v>-2011753</v>
      </c>
      <c r="L269" s="21">
        <v>0</v>
      </c>
      <c r="N269" s="22"/>
      <c r="P269" s="17"/>
    </row>
    <row r="270" spans="1:16" s="13" customFormat="1" ht="20.100000000000001" customHeight="1" x14ac:dyDescent="0.2">
      <c r="A270" s="18" t="s">
        <v>356</v>
      </c>
      <c r="B270" s="19">
        <v>80856</v>
      </c>
      <c r="C270" s="25" t="s">
        <v>1116</v>
      </c>
      <c r="D270" s="25" t="s">
        <v>967</v>
      </c>
      <c r="E270" s="25" t="s">
        <v>470</v>
      </c>
      <c r="F270" s="25" t="s">
        <v>1327</v>
      </c>
      <c r="G270" s="18" t="s">
        <v>9</v>
      </c>
      <c r="H270" s="20">
        <v>43675</v>
      </c>
      <c r="I270" s="21">
        <v>0</v>
      </c>
      <c r="J270" s="21">
        <v>48374150.129099995</v>
      </c>
      <c r="K270" s="21">
        <v>-7497993</v>
      </c>
      <c r="L270" s="21">
        <v>40876157.129099995</v>
      </c>
      <c r="N270" s="22"/>
      <c r="P270" s="17"/>
    </row>
    <row r="271" spans="1:16" s="13" customFormat="1" ht="20.100000000000001" customHeight="1" x14ac:dyDescent="0.2">
      <c r="A271" s="18" t="s">
        <v>356</v>
      </c>
      <c r="B271" s="19">
        <v>81028</v>
      </c>
      <c r="C271" s="25" t="s">
        <v>473</v>
      </c>
      <c r="D271" s="25" t="s">
        <v>474</v>
      </c>
      <c r="E271" s="25" t="s">
        <v>470</v>
      </c>
      <c r="F271" s="25" t="s">
        <v>1327</v>
      </c>
      <c r="G271" s="18" t="s">
        <v>28</v>
      </c>
      <c r="I271" s="21">
        <v>1497322.4668999999</v>
      </c>
      <c r="J271" s="21">
        <v>0</v>
      </c>
      <c r="K271" s="21">
        <v>-1403090</v>
      </c>
      <c r="L271" s="21">
        <v>94232.466899999999</v>
      </c>
      <c r="N271" s="22"/>
      <c r="P271" s="17"/>
    </row>
    <row r="272" spans="1:16" s="13" customFormat="1" ht="20.100000000000001" customHeight="1" x14ac:dyDescent="0.2">
      <c r="A272" s="18" t="s">
        <v>356</v>
      </c>
      <c r="B272" s="19">
        <v>80011</v>
      </c>
      <c r="C272" s="25" t="s">
        <v>1155</v>
      </c>
      <c r="D272" s="25" t="s">
        <v>1006</v>
      </c>
      <c r="E272" s="25" t="s">
        <v>470</v>
      </c>
      <c r="F272" s="25" t="s">
        <v>1327</v>
      </c>
      <c r="G272" s="18" t="s">
        <v>23</v>
      </c>
      <c r="I272" s="21">
        <v>0</v>
      </c>
      <c r="J272" s="21">
        <v>17891693.806600001</v>
      </c>
      <c r="K272" s="21">
        <v>-4431773</v>
      </c>
      <c r="L272" s="21">
        <v>13459920.806600001</v>
      </c>
      <c r="N272" s="22"/>
      <c r="P272" s="17"/>
    </row>
    <row r="273" spans="1:16" s="13" customFormat="1" ht="20.100000000000001" customHeight="1" x14ac:dyDescent="0.2">
      <c r="A273" s="18" t="s">
        <v>356</v>
      </c>
      <c r="B273" s="19">
        <v>82175</v>
      </c>
      <c r="C273" s="25" t="s">
        <v>143</v>
      </c>
      <c r="D273" s="25" t="s">
        <v>144</v>
      </c>
      <c r="E273" s="25" t="s">
        <v>145</v>
      </c>
      <c r="F273" s="25" t="s">
        <v>1168</v>
      </c>
      <c r="G273" s="18" t="s">
        <v>28</v>
      </c>
      <c r="H273" s="20">
        <v>43119</v>
      </c>
      <c r="I273" s="21">
        <v>547834</v>
      </c>
      <c r="J273" s="21">
        <v>0</v>
      </c>
      <c r="K273" s="21">
        <v>0</v>
      </c>
      <c r="L273" s="21">
        <v>547834</v>
      </c>
      <c r="N273" s="22"/>
      <c r="P273" s="17"/>
    </row>
    <row r="274" spans="1:16" s="13" customFormat="1" ht="20.100000000000001" customHeight="1" x14ac:dyDescent="0.2">
      <c r="A274" s="18" t="s">
        <v>356</v>
      </c>
      <c r="B274" s="19">
        <v>78536</v>
      </c>
      <c r="C274" s="25" t="s">
        <v>351</v>
      </c>
      <c r="D274" s="25" t="s">
        <v>352</v>
      </c>
      <c r="E274" s="25" t="s">
        <v>45</v>
      </c>
      <c r="F274" s="25" t="s">
        <v>1383</v>
      </c>
      <c r="G274" s="18" t="s">
        <v>46</v>
      </c>
      <c r="H274" s="20">
        <v>43889</v>
      </c>
      <c r="I274" s="21">
        <v>141293</v>
      </c>
      <c r="J274" s="21">
        <v>0</v>
      </c>
      <c r="K274" s="21">
        <v>-141292.98000000001</v>
      </c>
      <c r="L274" s="21">
        <v>0</v>
      </c>
      <c r="N274" s="22"/>
      <c r="P274" s="17"/>
    </row>
    <row r="275" spans="1:16" s="13" customFormat="1" ht="20.100000000000001" customHeight="1" x14ac:dyDescent="0.2">
      <c r="A275" s="18" t="s">
        <v>356</v>
      </c>
      <c r="B275" s="19">
        <v>79184</v>
      </c>
      <c r="C275" s="25" t="s">
        <v>320</v>
      </c>
      <c r="D275" s="25" t="s">
        <v>321</v>
      </c>
      <c r="E275" s="25" t="s">
        <v>78</v>
      </c>
      <c r="F275" s="25" t="s">
        <v>1383</v>
      </c>
      <c r="G275" s="18" t="s">
        <v>46</v>
      </c>
      <c r="H275" s="20">
        <v>44630</v>
      </c>
      <c r="I275" s="21">
        <v>21395360.5</v>
      </c>
      <c r="J275" s="21">
        <v>0</v>
      </c>
      <c r="K275" s="21">
        <v>0</v>
      </c>
      <c r="L275" s="21">
        <v>21395360.5</v>
      </c>
      <c r="N275" s="22"/>
      <c r="P275" s="17"/>
    </row>
    <row r="276" spans="1:16" s="13" customFormat="1" ht="20.100000000000001" customHeight="1" x14ac:dyDescent="0.2">
      <c r="A276" s="18" t="s">
        <v>356</v>
      </c>
      <c r="B276" s="19">
        <v>60378</v>
      </c>
      <c r="C276" s="25" t="s">
        <v>137</v>
      </c>
      <c r="D276" s="25" t="s">
        <v>138</v>
      </c>
      <c r="E276" s="25" t="s">
        <v>19</v>
      </c>
      <c r="F276" s="25" t="s">
        <v>1383</v>
      </c>
      <c r="G276" s="18" t="s">
        <v>46</v>
      </c>
      <c r="H276" s="20">
        <v>38446</v>
      </c>
      <c r="I276" s="21">
        <v>829076.63</v>
      </c>
      <c r="J276" s="21">
        <v>-729077</v>
      </c>
      <c r="K276" s="21">
        <v>-100000</v>
      </c>
      <c r="L276" s="21">
        <v>0</v>
      </c>
      <c r="N276" s="22"/>
      <c r="P276" s="17"/>
    </row>
    <row r="277" spans="1:16" s="13" customFormat="1" ht="20.100000000000001" customHeight="1" x14ac:dyDescent="0.2">
      <c r="A277" s="18" t="s">
        <v>356</v>
      </c>
      <c r="B277" s="19">
        <v>79524</v>
      </c>
      <c r="C277" s="25" t="s">
        <v>763</v>
      </c>
      <c r="D277" s="25" t="s">
        <v>764</v>
      </c>
      <c r="E277" s="25" t="s">
        <v>765</v>
      </c>
      <c r="F277" s="25" t="s">
        <v>1372</v>
      </c>
      <c r="G277" s="18" t="s">
        <v>712</v>
      </c>
      <c r="H277" s="20">
        <v>44175</v>
      </c>
      <c r="I277" s="21">
        <v>110153</v>
      </c>
      <c r="J277" s="21">
        <v>0</v>
      </c>
      <c r="K277" s="21">
        <v>0</v>
      </c>
      <c r="L277" s="21">
        <v>110153</v>
      </c>
      <c r="N277" s="22"/>
      <c r="P277" s="17"/>
    </row>
    <row r="278" spans="1:16" s="13" customFormat="1" ht="20.100000000000001" customHeight="1" x14ac:dyDescent="0.2">
      <c r="A278" s="18" t="s">
        <v>356</v>
      </c>
      <c r="B278" s="19">
        <v>79522</v>
      </c>
      <c r="C278" s="25" t="s">
        <v>698</v>
      </c>
      <c r="D278" s="25" t="s">
        <v>699</v>
      </c>
      <c r="E278" s="25" t="s">
        <v>697</v>
      </c>
      <c r="F278" s="25" t="s">
        <v>1365</v>
      </c>
      <c r="G278" s="18" t="s">
        <v>533</v>
      </c>
      <c r="H278" s="20">
        <v>44160</v>
      </c>
      <c r="I278" s="21">
        <v>7403</v>
      </c>
      <c r="J278" s="21">
        <v>-7403</v>
      </c>
      <c r="K278" s="21">
        <v>0</v>
      </c>
      <c r="L278" s="21">
        <v>0</v>
      </c>
      <c r="N278" s="22"/>
      <c r="P278" s="17"/>
    </row>
    <row r="279" spans="1:16" s="13" customFormat="1" ht="20.100000000000001" customHeight="1" x14ac:dyDescent="0.2">
      <c r="A279" s="18" t="s">
        <v>356</v>
      </c>
      <c r="B279" s="19">
        <v>67404</v>
      </c>
      <c r="C279" s="25" t="s">
        <v>1069</v>
      </c>
      <c r="D279" s="25" t="s">
        <v>922</v>
      </c>
      <c r="E279" s="25" t="s">
        <v>681</v>
      </c>
      <c r="F279" s="25" t="s">
        <v>1244</v>
      </c>
      <c r="G279" s="18" t="s">
        <v>8</v>
      </c>
      <c r="H279" s="20">
        <v>44180</v>
      </c>
      <c r="I279" s="21">
        <v>0</v>
      </c>
      <c r="J279" s="21">
        <v>21233105.577</v>
      </c>
      <c r="K279" s="21">
        <v>-1601133</v>
      </c>
      <c r="L279" s="21">
        <v>19631972.577</v>
      </c>
      <c r="N279" s="22"/>
      <c r="P279" s="17"/>
    </row>
    <row r="280" spans="1:16" s="13" customFormat="1" ht="20.100000000000001" customHeight="1" x14ac:dyDescent="0.2">
      <c r="A280" s="18" t="s">
        <v>356</v>
      </c>
      <c r="B280" s="19">
        <v>79923</v>
      </c>
      <c r="C280" s="25" t="s">
        <v>1119</v>
      </c>
      <c r="D280" s="25" t="s">
        <v>969</v>
      </c>
      <c r="E280" s="25" t="s">
        <v>1011</v>
      </c>
      <c r="F280" s="25" t="s">
        <v>1377</v>
      </c>
      <c r="G280" s="18" t="s">
        <v>29</v>
      </c>
      <c r="H280" s="20">
        <v>43678</v>
      </c>
      <c r="I280" s="21">
        <v>0</v>
      </c>
      <c r="J280" s="21">
        <v>6966417.7085000006</v>
      </c>
      <c r="K280" s="21">
        <v>-1427945</v>
      </c>
      <c r="L280" s="21">
        <v>5538472.7085000006</v>
      </c>
      <c r="N280" s="22"/>
      <c r="P280" s="17"/>
    </row>
    <row r="281" spans="1:16" s="13" customFormat="1" ht="20.100000000000001" customHeight="1" x14ac:dyDescent="0.2">
      <c r="A281" s="18" t="s">
        <v>356</v>
      </c>
      <c r="B281" s="19">
        <v>79921</v>
      </c>
      <c r="C281" s="25" t="s">
        <v>1057</v>
      </c>
      <c r="D281" s="25" t="s">
        <v>911</v>
      </c>
      <c r="E281" s="25" t="s">
        <v>1011</v>
      </c>
      <c r="F281" s="25" t="s">
        <v>1216</v>
      </c>
      <c r="G281" s="18" t="s">
        <v>14</v>
      </c>
      <c r="H281" s="20">
        <v>44013</v>
      </c>
      <c r="I281" s="21">
        <v>0</v>
      </c>
      <c r="J281" s="21">
        <v>4838073.0000999998</v>
      </c>
      <c r="K281" s="21">
        <v>-725711</v>
      </c>
      <c r="L281" s="21">
        <v>4112362.0000999998</v>
      </c>
      <c r="N281" s="22"/>
      <c r="P281" s="17"/>
    </row>
    <row r="282" spans="1:16" s="13" customFormat="1" ht="20.100000000000001" customHeight="1" x14ac:dyDescent="0.2">
      <c r="A282" s="18" t="s">
        <v>356</v>
      </c>
      <c r="B282" s="19">
        <v>81638</v>
      </c>
      <c r="C282" s="25" t="s">
        <v>402</v>
      </c>
      <c r="D282" s="25" t="s">
        <v>403</v>
      </c>
      <c r="E282" s="25" t="s">
        <v>404</v>
      </c>
      <c r="F282" s="25" t="s">
        <v>1165</v>
      </c>
      <c r="G282" s="18" t="s">
        <v>7</v>
      </c>
      <c r="H282" s="20">
        <v>44369</v>
      </c>
      <c r="I282" s="21">
        <v>47750954.275399998</v>
      </c>
      <c r="J282" s="21">
        <v>0</v>
      </c>
      <c r="K282" s="21">
        <v>-45468315</v>
      </c>
      <c r="L282" s="21">
        <v>2282639.2753999997</v>
      </c>
      <c r="N282" s="22"/>
      <c r="P282" s="17"/>
    </row>
    <row r="283" spans="1:16" s="13" customFormat="1" ht="20.100000000000001" customHeight="1" x14ac:dyDescent="0.2">
      <c r="A283" s="18" t="s">
        <v>356</v>
      </c>
      <c r="B283" s="19">
        <v>79169</v>
      </c>
      <c r="C283" s="25" t="s">
        <v>134</v>
      </c>
      <c r="D283" s="25" t="s">
        <v>135</v>
      </c>
      <c r="E283" s="25" t="s">
        <v>136</v>
      </c>
      <c r="F283" s="25" t="s">
        <v>1165</v>
      </c>
      <c r="G283" s="18" t="s">
        <v>7</v>
      </c>
      <c r="H283" s="20">
        <v>40533</v>
      </c>
      <c r="I283" s="21">
        <v>451838</v>
      </c>
      <c r="J283" s="21">
        <v>5876</v>
      </c>
      <c r="K283" s="21">
        <v>-457714</v>
      </c>
      <c r="L283" s="21">
        <v>0</v>
      </c>
      <c r="N283" s="22"/>
      <c r="P283" s="17"/>
    </row>
    <row r="284" spans="1:16" s="13" customFormat="1" ht="20.100000000000001" customHeight="1" x14ac:dyDescent="0.2">
      <c r="A284" s="18" t="s">
        <v>356</v>
      </c>
      <c r="B284" s="19">
        <v>78788</v>
      </c>
      <c r="C284" s="25" t="s">
        <v>894</v>
      </c>
      <c r="D284" s="25" t="s">
        <v>895</v>
      </c>
      <c r="E284" s="25" t="s">
        <v>1026</v>
      </c>
      <c r="F284" s="25" t="s">
        <v>1165</v>
      </c>
      <c r="G284" s="18" t="s">
        <v>7</v>
      </c>
      <c r="H284" s="20">
        <v>44901</v>
      </c>
      <c r="I284" s="21">
        <v>18021188.845399998</v>
      </c>
      <c r="J284" s="21">
        <v>0</v>
      </c>
      <c r="K284" s="21">
        <v>0</v>
      </c>
      <c r="L284" s="21">
        <v>18021188.845399998</v>
      </c>
      <c r="N284" s="22"/>
      <c r="P284" s="17"/>
    </row>
    <row r="285" spans="1:16" s="13" customFormat="1" ht="20.100000000000001" customHeight="1" x14ac:dyDescent="0.2">
      <c r="A285" s="18" t="s">
        <v>356</v>
      </c>
      <c r="B285" s="19">
        <v>81721</v>
      </c>
      <c r="C285" s="25" t="s">
        <v>1051</v>
      </c>
      <c r="D285" s="25" t="s">
        <v>905</v>
      </c>
      <c r="E285" s="25" t="s">
        <v>1007</v>
      </c>
      <c r="F285" s="25" t="s">
        <v>1189</v>
      </c>
      <c r="G285" s="18" t="s">
        <v>11</v>
      </c>
      <c r="H285" s="20">
        <v>44678</v>
      </c>
      <c r="I285" s="21">
        <v>0</v>
      </c>
      <c r="J285" s="21">
        <v>24265825.8257</v>
      </c>
      <c r="K285" s="21">
        <v>-2018583</v>
      </c>
      <c r="L285" s="21">
        <v>22247242.8257</v>
      </c>
      <c r="N285" s="22"/>
      <c r="P285" s="17"/>
    </row>
    <row r="286" spans="1:16" s="13" customFormat="1" ht="20.100000000000001" customHeight="1" x14ac:dyDescent="0.2">
      <c r="A286" s="18" t="s">
        <v>356</v>
      </c>
      <c r="B286" s="19">
        <v>80881</v>
      </c>
      <c r="C286" s="25" t="s">
        <v>131</v>
      </c>
      <c r="D286" s="25" t="s">
        <v>132</v>
      </c>
      <c r="E286" s="25" t="s">
        <v>15</v>
      </c>
      <c r="F286" s="25" t="s">
        <v>1189</v>
      </c>
      <c r="G286" s="18" t="s">
        <v>11</v>
      </c>
      <c r="H286" s="20">
        <v>44900</v>
      </c>
      <c r="I286" s="21">
        <v>270888</v>
      </c>
      <c r="J286" s="21">
        <v>0</v>
      </c>
      <c r="K286" s="21">
        <v>-270888</v>
      </c>
      <c r="L286" s="21">
        <v>0</v>
      </c>
      <c r="N286" s="22"/>
      <c r="P286" s="17"/>
    </row>
    <row r="287" spans="1:16" s="13" customFormat="1" ht="20.100000000000001" customHeight="1" x14ac:dyDescent="0.2">
      <c r="A287" s="18" t="s">
        <v>356</v>
      </c>
      <c r="B287" s="19">
        <v>66847</v>
      </c>
      <c r="C287" s="25" t="s">
        <v>682</v>
      </c>
      <c r="D287" s="25" t="s">
        <v>683</v>
      </c>
      <c r="E287" s="25" t="s">
        <v>1007</v>
      </c>
      <c r="F287" s="25" t="s">
        <v>1189</v>
      </c>
      <c r="G287" s="18" t="s">
        <v>11</v>
      </c>
      <c r="H287" s="20">
        <v>43524</v>
      </c>
      <c r="I287" s="21">
        <v>14566384.3046</v>
      </c>
      <c r="J287" s="21">
        <v>0</v>
      </c>
      <c r="K287" s="21">
        <v>-55000</v>
      </c>
      <c r="L287" s="21">
        <v>14511384.3046</v>
      </c>
      <c r="N287" s="22"/>
      <c r="P287" s="17"/>
    </row>
    <row r="288" spans="1:16" s="13" customFormat="1" ht="20.100000000000001" customHeight="1" x14ac:dyDescent="0.2">
      <c r="A288" s="18" t="s">
        <v>356</v>
      </c>
      <c r="B288" s="19">
        <v>60112</v>
      </c>
      <c r="C288" s="25" t="s">
        <v>431</v>
      </c>
      <c r="D288" s="25" t="s">
        <v>432</v>
      </c>
      <c r="E288" s="25" t="s">
        <v>418</v>
      </c>
      <c r="F288" s="25" t="s">
        <v>1177</v>
      </c>
      <c r="G288" s="18" t="s">
        <v>7</v>
      </c>
      <c r="H288" s="20">
        <v>44344</v>
      </c>
      <c r="I288" s="21">
        <v>21084908.274799999</v>
      </c>
      <c r="J288" s="21">
        <v>0</v>
      </c>
      <c r="K288" s="21">
        <v>-693466</v>
      </c>
      <c r="L288" s="21">
        <v>20391442.274799999</v>
      </c>
      <c r="N288" s="22"/>
      <c r="P288" s="17"/>
    </row>
    <row r="289" spans="1:16" s="13" customFormat="1" ht="20.100000000000001" customHeight="1" x14ac:dyDescent="0.2">
      <c r="A289" s="18" t="s">
        <v>356</v>
      </c>
      <c r="B289" s="19">
        <v>67979</v>
      </c>
      <c r="C289" s="25" t="s">
        <v>1126</v>
      </c>
      <c r="D289" s="25" t="s">
        <v>976</v>
      </c>
      <c r="E289" s="25" t="s">
        <v>1033</v>
      </c>
      <c r="F289" s="25" t="s">
        <v>1394</v>
      </c>
      <c r="G289" s="18" t="s">
        <v>51</v>
      </c>
      <c r="H289" s="20">
        <v>43369</v>
      </c>
      <c r="I289" s="21">
        <v>0</v>
      </c>
      <c r="J289" s="21">
        <v>13467179.949999999</v>
      </c>
      <c r="K289" s="21">
        <v>-1346718</v>
      </c>
      <c r="L289" s="21">
        <v>12120461.949999999</v>
      </c>
      <c r="N289" s="22"/>
      <c r="P289" s="17"/>
    </row>
    <row r="290" spans="1:16" s="13" customFormat="1" ht="20.100000000000001" customHeight="1" x14ac:dyDescent="0.2">
      <c r="A290" s="18" t="s">
        <v>356</v>
      </c>
      <c r="B290" s="19">
        <v>81220</v>
      </c>
      <c r="C290" s="25" t="s">
        <v>617</v>
      </c>
      <c r="D290" s="25" t="s">
        <v>618</v>
      </c>
      <c r="E290" s="25" t="s">
        <v>604</v>
      </c>
      <c r="F290" s="25" t="s">
        <v>1190</v>
      </c>
      <c r="G290" s="18" t="s">
        <v>3</v>
      </c>
      <c r="H290" s="20">
        <v>44281</v>
      </c>
      <c r="I290" s="21">
        <v>374355</v>
      </c>
      <c r="J290" s="21">
        <v>0</v>
      </c>
      <c r="K290" s="21">
        <v>-349325</v>
      </c>
      <c r="L290" s="21">
        <v>25030</v>
      </c>
      <c r="N290" s="22"/>
      <c r="P290" s="17"/>
    </row>
    <row r="291" spans="1:16" s="13" customFormat="1" ht="20.100000000000001" customHeight="1" x14ac:dyDescent="0.2">
      <c r="A291" s="18" t="s">
        <v>356</v>
      </c>
      <c r="B291" s="19">
        <v>78992</v>
      </c>
      <c r="C291" s="25" t="s">
        <v>609</v>
      </c>
      <c r="D291" s="25" t="s">
        <v>610</v>
      </c>
      <c r="E291" s="25" t="s">
        <v>604</v>
      </c>
      <c r="F291" s="25" t="s">
        <v>1190</v>
      </c>
      <c r="G291" s="18" t="s">
        <v>3</v>
      </c>
      <c r="H291" s="20">
        <v>43776</v>
      </c>
      <c r="I291" s="21">
        <v>392733</v>
      </c>
      <c r="J291" s="21">
        <v>0</v>
      </c>
      <c r="K291" s="21">
        <v>0</v>
      </c>
      <c r="L291" s="21">
        <v>392733</v>
      </c>
      <c r="N291" s="22"/>
      <c r="P291" s="17"/>
    </row>
    <row r="292" spans="1:16" s="13" customFormat="1" ht="20.100000000000001" customHeight="1" x14ac:dyDescent="0.2">
      <c r="A292" s="18" t="s">
        <v>356</v>
      </c>
      <c r="B292" s="19">
        <v>81287</v>
      </c>
      <c r="C292" s="25" t="s">
        <v>845</v>
      </c>
      <c r="D292" s="25" t="s">
        <v>846</v>
      </c>
      <c r="E292" s="25" t="s">
        <v>651</v>
      </c>
      <c r="F292" s="25" t="s">
        <v>1190</v>
      </c>
      <c r="G292" s="18" t="s">
        <v>3</v>
      </c>
      <c r="H292" s="20">
        <v>43529</v>
      </c>
      <c r="I292" s="21">
        <v>7635619.4770000009</v>
      </c>
      <c r="J292" s="21">
        <v>0</v>
      </c>
      <c r="K292" s="21">
        <v>0</v>
      </c>
      <c r="L292" s="21">
        <v>7635619.4770000009</v>
      </c>
      <c r="N292" s="22"/>
      <c r="P292" s="17"/>
    </row>
    <row r="293" spans="1:16" s="13" customFormat="1" ht="20.100000000000001" customHeight="1" x14ac:dyDescent="0.2">
      <c r="A293" s="18" t="s">
        <v>356</v>
      </c>
      <c r="B293" s="19">
        <v>81474</v>
      </c>
      <c r="C293" s="25" t="s">
        <v>1074</v>
      </c>
      <c r="D293" s="25" t="s">
        <v>927</v>
      </c>
      <c r="E293" s="25" t="s">
        <v>1014</v>
      </c>
      <c r="F293" s="25" t="s">
        <v>1190</v>
      </c>
      <c r="G293" s="18" t="s">
        <v>3</v>
      </c>
      <c r="H293" s="20">
        <v>43664</v>
      </c>
      <c r="I293" s="21">
        <v>0</v>
      </c>
      <c r="J293" s="21">
        <v>16234009.3511</v>
      </c>
      <c r="K293" s="21">
        <v>-3536753</v>
      </c>
      <c r="L293" s="21">
        <v>12697256.3511</v>
      </c>
      <c r="N293" s="22"/>
      <c r="P293" s="17"/>
    </row>
    <row r="294" spans="1:16" s="13" customFormat="1" ht="20.100000000000001" customHeight="1" x14ac:dyDescent="0.2">
      <c r="A294" s="18" t="s">
        <v>356</v>
      </c>
      <c r="B294" s="19">
        <v>78423</v>
      </c>
      <c r="C294" s="25" t="s">
        <v>1090</v>
      </c>
      <c r="D294" s="25" t="s">
        <v>942</v>
      </c>
      <c r="E294" s="25" t="s">
        <v>418</v>
      </c>
      <c r="F294" s="25" t="s">
        <v>1190</v>
      </c>
      <c r="G294" s="18" t="s">
        <v>3</v>
      </c>
      <c r="H294" s="20">
        <v>44179</v>
      </c>
      <c r="I294" s="21">
        <v>0</v>
      </c>
      <c r="J294" s="21">
        <v>17737658.1567</v>
      </c>
      <c r="K294" s="21">
        <v>-3197290</v>
      </c>
      <c r="L294" s="21">
        <v>14540368.1567</v>
      </c>
      <c r="N294" s="22"/>
      <c r="P294" s="17"/>
    </row>
    <row r="295" spans="1:16" s="13" customFormat="1" ht="20.100000000000001" customHeight="1" x14ac:dyDescent="0.2">
      <c r="A295" s="18" t="s">
        <v>356</v>
      </c>
      <c r="B295" s="19">
        <v>81535</v>
      </c>
      <c r="C295" s="25" t="s">
        <v>1097</v>
      </c>
      <c r="D295" s="25" t="s">
        <v>949</v>
      </c>
      <c r="E295" s="25" t="s">
        <v>19</v>
      </c>
      <c r="F295" s="25" t="s">
        <v>1190</v>
      </c>
      <c r="G295" s="18" t="s">
        <v>3</v>
      </c>
      <c r="H295" s="20">
        <v>44903</v>
      </c>
      <c r="I295" s="21">
        <v>0</v>
      </c>
      <c r="J295" s="21">
        <v>30609699.557100002</v>
      </c>
      <c r="K295" s="21">
        <v>-1438436</v>
      </c>
      <c r="L295" s="21">
        <v>29171263.557100002</v>
      </c>
      <c r="N295" s="22"/>
      <c r="P295" s="17"/>
    </row>
    <row r="296" spans="1:16" s="13" customFormat="1" ht="20.100000000000001" customHeight="1" x14ac:dyDescent="0.2">
      <c r="A296" s="18" t="s">
        <v>356</v>
      </c>
      <c r="B296" s="19">
        <v>81424</v>
      </c>
      <c r="C296" s="25" t="s">
        <v>1123</v>
      </c>
      <c r="D296" s="25" t="s">
        <v>973</v>
      </c>
      <c r="E296" s="25" t="s">
        <v>868</v>
      </c>
      <c r="F296" s="25" t="s">
        <v>1190</v>
      </c>
      <c r="G296" s="18" t="s">
        <v>3</v>
      </c>
      <c r="H296" s="20">
        <v>43412</v>
      </c>
      <c r="I296" s="21">
        <v>0</v>
      </c>
      <c r="J296" s="21">
        <v>11101739.582999999</v>
      </c>
      <c r="K296" s="21">
        <v>-1851766</v>
      </c>
      <c r="L296" s="21">
        <v>9249973.5829999987</v>
      </c>
      <c r="N296" s="22"/>
      <c r="P296" s="17"/>
    </row>
    <row r="297" spans="1:16" s="13" customFormat="1" ht="20.100000000000001" customHeight="1" x14ac:dyDescent="0.2">
      <c r="A297" s="18" t="s">
        <v>356</v>
      </c>
      <c r="B297" s="19">
        <v>80635</v>
      </c>
      <c r="C297" s="25" t="s">
        <v>869</v>
      </c>
      <c r="D297" s="25" t="s">
        <v>870</v>
      </c>
      <c r="E297" s="25" t="s">
        <v>868</v>
      </c>
      <c r="F297" s="25" t="s">
        <v>1190</v>
      </c>
      <c r="G297" s="18" t="s">
        <v>3</v>
      </c>
      <c r="H297" s="20">
        <v>39786</v>
      </c>
      <c r="I297" s="21">
        <v>13607970</v>
      </c>
      <c r="J297" s="21">
        <v>0</v>
      </c>
      <c r="K297" s="21">
        <v>0</v>
      </c>
      <c r="L297" s="21">
        <v>13607970</v>
      </c>
      <c r="N297" s="22"/>
      <c r="P297" s="17"/>
    </row>
    <row r="298" spans="1:16" s="13" customFormat="1" ht="20.100000000000001" customHeight="1" x14ac:dyDescent="0.2">
      <c r="A298" s="18" t="s">
        <v>356</v>
      </c>
      <c r="B298" s="19">
        <v>79799</v>
      </c>
      <c r="C298" s="25" t="s">
        <v>660</v>
      </c>
      <c r="D298" s="25" t="s">
        <v>661</v>
      </c>
      <c r="E298" s="25" t="s">
        <v>651</v>
      </c>
      <c r="F298" s="25" t="s">
        <v>1190</v>
      </c>
      <c r="G298" s="18" t="s">
        <v>3</v>
      </c>
      <c r="H298" s="20">
        <v>41493</v>
      </c>
      <c r="I298" s="21">
        <v>1964858.7</v>
      </c>
      <c r="J298" s="21">
        <v>55283</v>
      </c>
      <c r="K298" s="21">
        <v>-2020142</v>
      </c>
      <c r="L298" s="21">
        <v>0</v>
      </c>
      <c r="N298" s="22"/>
      <c r="P298" s="17"/>
    </row>
    <row r="299" spans="1:16" s="13" customFormat="1" ht="20.100000000000001" customHeight="1" x14ac:dyDescent="0.2">
      <c r="A299" s="18" t="s">
        <v>356</v>
      </c>
      <c r="B299" s="19">
        <v>80060</v>
      </c>
      <c r="C299" s="25" t="s">
        <v>99</v>
      </c>
      <c r="D299" s="25" t="s">
        <v>100</v>
      </c>
      <c r="E299" s="25" t="s">
        <v>101</v>
      </c>
      <c r="F299" s="25" t="s">
        <v>1335</v>
      </c>
      <c r="G299" s="18" t="s">
        <v>28</v>
      </c>
      <c r="H299" s="20">
        <v>44407</v>
      </c>
      <c r="I299" s="21">
        <v>834213.94</v>
      </c>
      <c r="J299" s="21">
        <v>0</v>
      </c>
      <c r="K299" s="21">
        <v>-785946</v>
      </c>
      <c r="L299" s="21">
        <v>48267.94</v>
      </c>
      <c r="N299" s="22"/>
      <c r="P299" s="17"/>
    </row>
    <row r="300" spans="1:16" s="13" customFormat="1" ht="20.100000000000001" customHeight="1" x14ac:dyDescent="0.2">
      <c r="A300" s="18" t="s">
        <v>356</v>
      </c>
      <c r="B300" s="19">
        <v>81379</v>
      </c>
      <c r="C300" s="25" t="s">
        <v>797</v>
      </c>
      <c r="D300" s="25" t="s">
        <v>798</v>
      </c>
      <c r="E300" s="25" t="s">
        <v>799</v>
      </c>
      <c r="F300" s="25" t="s">
        <v>1195</v>
      </c>
      <c r="G300" s="18" t="s">
        <v>23</v>
      </c>
      <c r="H300" s="20">
        <v>39140</v>
      </c>
      <c r="I300" s="21">
        <v>14420809.0276</v>
      </c>
      <c r="J300" s="21">
        <v>0</v>
      </c>
      <c r="K300" s="21">
        <v>-13720809</v>
      </c>
      <c r="L300" s="21">
        <v>700000.02760000003</v>
      </c>
      <c r="N300" s="22"/>
      <c r="P300" s="17"/>
    </row>
    <row r="301" spans="1:16" s="13" customFormat="1" ht="20.100000000000001" customHeight="1" x14ac:dyDescent="0.2">
      <c r="A301" s="18" t="s">
        <v>356</v>
      </c>
      <c r="B301" s="19">
        <v>79954</v>
      </c>
      <c r="C301" s="25" t="s">
        <v>800</v>
      </c>
      <c r="D301" s="25" t="s">
        <v>801</v>
      </c>
      <c r="E301" s="25" t="s">
        <v>802</v>
      </c>
      <c r="F301" s="25" t="s">
        <v>1195</v>
      </c>
      <c r="G301" s="18" t="s">
        <v>23</v>
      </c>
      <c r="H301" s="20">
        <v>43748</v>
      </c>
      <c r="I301" s="21">
        <v>26301814.943400003</v>
      </c>
      <c r="J301" s="21">
        <v>0</v>
      </c>
      <c r="K301" s="21">
        <v>0</v>
      </c>
      <c r="L301" s="21">
        <v>26301814.943400003</v>
      </c>
      <c r="N301" s="22"/>
      <c r="P301" s="17"/>
    </row>
    <row r="302" spans="1:16" s="13" customFormat="1" ht="20.100000000000001" customHeight="1" x14ac:dyDescent="0.2">
      <c r="A302" s="18" t="s">
        <v>356</v>
      </c>
      <c r="B302" s="19">
        <v>79488</v>
      </c>
      <c r="C302" s="25" t="s">
        <v>889</v>
      </c>
      <c r="D302" s="25" t="s">
        <v>890</v>
      </c>
      <c r="E302" s="25" t="s">
        <v>1034</v>
      </c>
      <c r="F302" s="25" t="s">
        <v>1195</v>
      </c>
      <c r="G302" s="18" t="s">
        <v>23</v>
      </c>
      <c r="H302" s="20">
        <v>42928</v>
      </c>
      <c r="I302" s="21">
        <v>22272773</v>
      </c>
      <c r="J302" s="21">
        <v>0</v>
      </c>
      <c r="K302" s="21">
        <v>0</v>
      </c>
      <c r="L302" s="21">
        <v>22272773</v>
      </c>
      <c r="N302" s="22"/>
      <c r="P302" s="17"/>
    </row>
    <row r="303" spans="1:16" s="13" customFormat="1" ht="20.100000000000001" customHeight="1" x14ac:dyDescent="0.2">
      <c r="A303" s="18" t="s">
        <v>356</v>
      </c>
      <c r="B303" s="19">
        <v>80075</v>
      </c>
      <c r="C303" s="25" t="s">
        <v>641</v>
      </c>
      <c r="D303" s="25" t="s">
        <v>642</v>
      </c>
      <c r="E303" s="25" t="s">
        <v>623</v>
      </c>
      <c r="F303" s="25" t="s">
        <v>1421</v>
      </c>
      <c r="G303" s="18" t="s">
        <v>1045</v>
      </c>
      <c r="H303" s="20">
        <v>39071</v>
      </c>
      <c r="I303" s="21">
        <v>5649245</v>
      </c>
      <c r="J303" s="21">
        <v>664615</v>
      </c>
      <c r="K303" s="21">
        <v>-6175966</v>
      </c>
      <c r="L303" s="21">
        <v>137894</v>
      </c>
      <c r="N303" s="22"/>
      <c r="P303" s="17"/>
    </row>
    <row r="304" spans="1:16" s="13" customFormat="1" ht="20.100000000000001" customHeight="1" x14ac:dyDescent="0.2">
      <c r="A304" s="18" t="s">
        <v>356</v>
      </c>
      <c r="B304" s="19">
        <v>63546</v>
      </c>
      <c r="C304" s="25" t="s">
        <v>158</v>
      </c>
      <c r="D304" s="25" t="s">
        <v>159</v>
      </c>
      <c r="E304" s="25" t="s">
        <v>160</v>
      </c>
      <c r="F304" s="25" t="s">
        <v>1437</v>
      </c>
      <c r="G304" s="18" t="s">
        <v>52</v>
      </c>
      <c r="I304" s="21">
        <v>94947.96</v>
      </c>
      <c r="J304" s="21">
        <v>106948</v>
      </c>
      <c r="K304" s="21">
        <v>-201896</v>
      </c>
      <c r="L304" s="21">
        <v>0</v>
      </c>
      <c r="N304" s="22"/>
      <c r="P304" s="17"/>
    </row>
    <row r="305" spans="1:16" s="13" customFormat="1" ht="20.100000000000001" customHeight="1" x14ac:dyDescent="0.2">
      <c r="A305" s="18" t="s">
        <v>356</v>
      </c>
      <c r="B305" s="19">
        <v>80995</v>
      </c>
      <c r="C305" s="25" t="s">
        <v>298</v>
      </c>
      <c r="D305" s="25" t="s">
        <v>299</v>
      </c>
      <c r="E305" s="25" t="s">
        <v>39</v>
      </c>
      <c r="F305" s="25" t="s">
        <v>1399</v>
      </c>
      <c r="G305" s="18" t="s">
        <v>33</v>
      </c>
      <c r="H305" s="20">
        <v>43544</v>
      </c>
      <c r="I305" s="21">
        <v>3192750</v>
      </c>
      <c r="J305" s="21">
        <v>0</v>
      </c>
      <c r="K305" s="21">
        <v>-2838000</v>
      </c>
      <c r="L305" s="21">
        <v>354750</v>
      </c>
      <c r="N305" s="22"/>
      <c r="P305" s="17"/>
    </row>
    <row r="306" spans="1:16" s="13" customFormat="1" ht="20.100000000000001" customHeight="1" x14ac:dyDescent="0.2">
      <c r="A306" s="18" t="s">
        <v>356</v>
      </c>
      <c r="B306" s="19">
        <v>79113</v>
      </c>
      <c r="C306" s="25" t="s">
        <v>110</v>
      </c>
      <c r="D306" s="25" t="s">
        <v>111</v>
      </c>
      <c r="E306" s="25" t="s">
        <v>19</v>
      </c>
      <c r="F306" s="25" t="s">
        <v>1399</v>
      </c>
      <c r="G306" s="18" t="s">
        <v>33</v>
      </c>
      <c r="H306" s="20">
        <v>43819</v>
      </c>
      <c r="I306" s="21">
        <v>42463649.138700001</v>
      </c>
      <c r="J306" s="21">
        <v>0</v>
      </c>
      <c r="K306" s="21">
        <v>0</v>
      </c>
      <c r="L306" s="21">
        <v>42463649.138700001</v>
      </c>
      <c r="N306" s="22"/>
      <c r="P306" s="17"/>
    </row>
    <row r="307" spans="1:16" s="13" customFormat="1" ht="20.100000000000001" customHeight="1" x14ac:dyDescent="0.2">
      <c r="A307" s="18" t="s">
        <v>356</v>
      </c>
      <c r="B307" s="19">
        <v>80807</v>
      </c>
      <c r="C307" s="25" t="s">
        <v>1103</v>
      </c>
      <c r="D307" s="25" t="s">
        <v>954</v>
      </c>
      <c r="E307" s="25" t="s">
        <v>1013</v>
      </c>
      <c r="F307" s="25" t="s">
        <v>1343</v>
      </c>
      <c r="G307" s="18" t="s">
        <v>1043</v>
      </c>
      <c r="H307" s="20">
        <v>44252</v>
      </c>
      <c r="I307" s="21">
        <v>0</v>
      </c>
      <c r="J307" s="21">
        <v>5597890.1550000003</v>
      </c>
      <c r="K307" s="21">
        <v>-668167</v>
      </c>
      <c r="L307" s="21">
        <f>I307+J307+K307</f>
        <v>4929723.1550000003</v>
      </c>
      <c r="N307" s="22"/>
      <c r="P307" s="17"/>
    </row>
    <row r="308" spans="1:16" s="13" customFormat="1" ht="20.100000000000001" customHeight="1" x14ac:dyDescent="0.2">
      <c r="A308" s="18" t="s">
        <v>356</v>
      </c>
      <c r="B308" s="19">
        <v>79626</v>
      </c>
      <c r="C308" s="25" t="s">
        <v>43</v>
      </c>
      <c r="D308" s="25" t="s">
        <v>44</v>
      </c>
      <c r="E308" s="25" t="s">
        <v>45</v>
      </c>
      <c r="F308" s="25" t="s">
        <v>1187</v>
      </c>
      <c r="G308" s="18" t="s">
        <v>46</v>
      </c>
      <c r="H308" s="20">
        <v>44001</v>
      </c>
      <c r="I308" s="21">
        <v>302020</v>
      </c>
      <c r="J308" s="21">
        <v>0</v>
      </c>
      <c r="K308" s="21">
        <v>0</v>
      </c>
      <c r="L308" s="21">
        <v>302020</v>
      </c>
      <c r="N308" s="22"/>
      <c r="P308" s="17"/>
    </row>
    <row r="309" spans="1:16" s="13" customFormat="1" ht="20.100000000000001" customHeight="1" x14ac:dyDescent="0.2">
      <c r="A309" s="18" t="s">
        <v>356</v>
      </c>
      <c r="B309" s="19">
        <v>79620</v>
      </c>
      <c r="C309" s="25" t="s">
        <v>266</v>
      </c>
      <c r="D309" s="25" t="s">
        <v>267</v>
      </c>
      <c r="E309" s="25" t="s">
        <v>45</v>
      </c>
      <c r="F309" s="25" t="s">
        <v>1187</v>
      </c>
      <c r="G309" s="18" t="s">
        <v>46</v>
      </c>
      <c r="H309" s="20">
        <v>43188</v>
      </c>
      <c r="I309" s="21">
        <v>436829</v>
      </c>
      <c r="J309" s="21">
        <v>0</v>
      </c>
      <c r="K309" s="21">
        <v>0</v>
      </c>
      <c r="L309" s="21">
        <v>436829</v>
      </c>
      <c r="N309" s="22"/>
      <c r="P309" s="17"/>
    </row>
    <row r="310" spans="1:16" s="13" customFormat="1" ht="20.100000000000001" customHeight="1" x14ac:dyDescent="0.2">
      <c r="A310" s="18" t="s">
        <v>356</v>
      </c>
      <c r="B310" s="19">
        <v>79761</v>
      </c>
      <c r="C310" s="25" t="s">
        <v>188</v>
      </c>
      <c r="D310" s="25" t="s">
        <v>189</v>
      </c>
      <c r="E310" s="25" t="s">
        <v>45</v>
      </c>
      <c r="F310" s="25" t="s">
        <v>1187</v>
      </c>
      <c r="G310" s="18" t="s">
        <v>46</v>
      </c>
      <c r="H310" s="20">
        <v>43423</v>
      </c>
      <c r="I310" s="21">
        <v>875000</v>
      </c>
      <c r="J310" s="21">
        <v>0</v>
      </c>
      <c r="K310" s="21">
        <v>0</v>
      </c>
      <c r="L310" s="21">
        <v>875000</v>
      </c>
      <c r="M310" s="23"/>
      <c r="N310" s="22"/>
      <c r="P310" s="17"/>
    </row>
    <row r="311" spans="1:16" s="13" customFormat="1" ht="20.100000000000001" customHeight="1" x14ac:dyDescent="0.2">
      <c r="A311" s="18" t="s">
        <v>356</v>
      </c>
      <c r="B311" s="19">
        <v>81249</v>
      </c>
      <c r="C311" s="25" t="s">
        <v>121</v>
      </c>
      <c r="D311" s="25" t="s">
        <v>122</v>
      </c>
      <c r="E311" s="25" t="s">
        <v>45</v>
      </c>
      <c r="F311" s="25" t="s">
        <v>1187</v>
      </c>
      <c r="G311" s="18" t="s">
        <v>46</v>
      </c>
      <c r="H311" s="20">
        <v>43763</v>
      </c>
      <c r="I311" s="21">
        <v>875000</v>
      </c>
      <c r="J311" s="21">
        <v>0</v>
      </c>
      <c r="K311" s="21">
        <v>0</v>
      </c>
      <c r="L311" s="21">
        <v>875000</v>
      </c>
      <c r="N311" s="22"/>
      <c r="P311" s="17"/>
    </row>
    <row r="312" spans="1:16" s="13" customFormat="1" ht="20.100000000000001" customHeight="1" x14ac:dyDescent="0.2">
      <c r="A312" s="18" t="s">
        <v>356</v>
      </c>
      <c r="B312" s="19">
        <v>81248</v>
      </c>
      <c r="C312" s="25" t="s">
        <v>313</v>
      </c>
      <c r="D312" s="25" t="s">
        <v>314</v>
      </c>
      <c r="E312" s="25" t="s">
        <v>315</v>
      </c>
      <c r="F312" s="25" t="s">
        <v>1170</v>
      </c>
      <c r="G312" s="18" t="s">
        <v>23</v>
      </c>
      <c r="H312" s="20">
        <v>43615</v>
      </c>
      <c r="I312" s="21">
        <v>164746</v>
      </c>
      <c r="J312" s="21">
        <v>0</v>
      </c>
      <c r="K312" s="21">
        <v>0</v>
      </c>
      <c r="L312" s="21">
        <v>164746</v>
      </c>
      <c r="N312" s="22"/>
      <c r="P312" s="17"/>
    </row>
    <row r="313" spans="1:16" s="13" customFormat="1" ht="20.100000000000001" customHeight="1" x14ac:dyDescent="0.2">
      <c r="A313" s="18" t="s">
        <v>356</v>
      </c>
      <c r="B313" s="19">
        <v>61959</v>
      </c>
      <c r="C313" s="25" t="s">
        <v>349</v>
      </c>
      <c r="D313" s="25" t="s">
        <v>350</v>
      </c>
      <c r="E313" s="25" t="s">
        <v>19</v>
      </c>
      <c r="F313" s="25" t="s">
        <v>1311</v>
      </c>
      <c r="G313" s="18" t="s">
        <v>14</v>
      </c>
      <c r="H313" s="20">
        <v>44641</v>
      </c>
      <c r="I313" s="21">
        <v>39140.47</v>
      </c>
      <c r="J313" s="21">
        <v>4913</v>
      </c>
      <c r="K313" s="21">
        <v>-44053</v>
      </c>
      <c r="L313" s="21">
        <v>0</v>
      </c>
      <c r="N313" s="22"/>
      <c r="P313" s="17"/>
    </row>
    <row r="314" spans="1:16" s="13" customFormat="1" ht="20.100000000000001" customHeight="1" x14ac:dyDescent="0.2">
      <c r="A314" s="18" t="s">
        <v>356</v>
      </c>
      <c r="B314" s="19">
        <v>79797</v>
      </c>
      <c r="C314" s="25" t="s">
        <v>759</v>
      </c>
      <c r="D314" s="25" t="s">
        <v>760</v>
      </c>
      <c r="E314" s="25" t="s">
        <v>746</v>
      </c>
      <c r="F314" s="25" t="s">
        <v>1334</v>
      </c>
      <c r="G314" s="18" t="s">
        <v>33</v>
      </c>
      <c r="H314" s="20">
        <v>43096</v>
      </c>
      <c r="I314" s="21">
        <v>102269</v>
      </c>
      <c r="J314" s="21">
        <v>0</v>
      </c>
      <c r="K314" s="21">
        <v>0</v>
      </c>
      <c r="L314" s="21">
        <v>102269</v>
      </c>
      <c r="N314" s="22"/>
      <c r="P314" s="17"/>
    </row>
    <row r="315" spans="1:16" s="13" customFormat="1" ht="20.100000000000001" customHeight="1" x14ac:dyDescent="0.2">
      <c r="A315" s="18" t="s">
        <v>356</v>
      </c>
      <c r="B315" s="19">
        <v>65598</v>
      </c>
      <c r="C315" s="25" t="s">
        <v>786</v>
      </c>
      <c r="D315" s="25" t="s">
        <v>787</v>
      </c>
      <c r="E315" s="25" t="s">
        <v>788</v>
      </c>
      <c r="F315" s="25" t="s">
        <v>1264</v>
      </c>
      <c r="G315" s="18" t="s">
        <v>47</v>
      </c>
      <c r="H315" s="20">
        <v>44741</v>
      </c>
      <c r="I315" s="21">
        <v>181158</v>
      </c>
      <c r="J315" s="21">
        <v>0</v>
      </c>
      <c r="K315" s="21">
        <v>0</v>
      </c>
      <c r="L315" s="21">
        <v>181158</v>
      </c>
      <c r="N315" s="22"/>
      <c r="P315" s="17"/>
    </row>
    <row r="316" spans="1:16" s="13" customFormat="1" ht="20.100000000000001" customHeight="1" x14ac:dyDescent="0.2">
      <c r="A316" s="18" t="s">
        <v>356</v>
      </c>
      <c r="B316" s="19">
        <v>60279</v>
      </c>
      <c r="C316" s="25" t="s">
        <v>723</v>
      </c>
      <c r="D316" s="25" t="s">
        <v>724</v>
      </c>
      <c r="E316" s="25" t="s">
        <v>725</v>
      </c>
      <c r="F316" s="25" t="s">
        <v>1264</v>
      </c>
      <c r="G316" s="18" t="s">
        <v>1044</v>
      </c>
      <c r="I316" s="21">
        <v>89113.82</v>
      </c>
      <c r="J316" s="21">
        <v>0</v>
      </c>
      <c r="K316" s="21">
        <v>0</v>
      </c>
      <c r="L316" s="21">
        <v>89113.82</v>
      </c>
      <c r="N316" s="22"/>
      <c r="P316" s="17"/>
    </row>
    <row r="317" spans="1:16" s="13" customFormat="1" ht="20.100000000000001" customHeight="1" x14ac:dyDescent="0.2">
      <c r="A317" s="18" t="s">
        <v>356</v>
      </c>
      <c r="B317" s="19">
        <v>78605</v>
      </c>
      <c r="C317" s="25" t="s">
        <v>94</v>
      </c>
      <c r="D317" s="25" t="s">
        <v>95</v>
      </c>
      <c r="E317" s="25" t="s">
        <v>32</v>
      </c>
      <c r="F317" s="25" t="s">
        <v>1264</v>
      </c>
      <c r="G317" s="18" t="s">
        <v>1044</v>
      </c>
      <c r="I317" s="21">
        <v>80617</v>
      </c>
      <c r="J317" s="21">
        <v>0</v>
      </c>
      <c r="K317" s="21">
        <v>0</v>
      </c>
      <c r="L317" s="21">
        <v>80617</v>
      </c>
      <c r="N317" s="22"/>
      <c r="P317" s="17"/>
    </row>
    <row r="318" spans="1:16" s="13" customFormat="1" ht="20.100000000000001" customHeight="1" x14ac:dyDescent="0.2">
      <c r="A318" s="18" t="s">
        <v>356</v>
      </c>
      <c r="B318" s="19">
        <v>67970</v>
      </c>
      <c r="C318" s="25" t="s">
        <v>779</v>
      </c>
      <c r="D318" s="25" t="s">
        <v>780</v>
      </c>
      <c r="E318" s="25" t="s">
        <v>781</v>
      </c>
      <c r="F318" s="25" t="s">
        <v>1264</v>
      </c>
      <c r="G318" s="18" t="s">
        <v>47</v>
      </c>
      <c r="I318" s="21">
        <v>39078.5</v>
      </c>
      <c r="J318" s="21">
        <v>0</v>
      </c>
      <c r="K318" s="21">
        <v>0</v>
      </c>
      <c r="L318" s="21">
        <v>39078.5</v>
      </c>
      <c r="N318" s="22"/>
      <c r="P318" s="17"/>
    </row>
    <row r="319" spans="1:16" s="13" customFormat="1" ht="20.100000000000001" customHeight="1" x14ac:dyDescent="0.2">
      <c r="A319" s="18" t="s">
        <v>356</v>
      </c>
      <c r="B319" s="19">
        <v>78539</v>
      </c>
      <c r="C319" s="25" t="s">
        <v>383</v>
      </c>
      <c r="D319" s="25" t="s">
        <v>384</v>
      </c>
      <c r="E319" s="25" t="s">
        <v>370</v>
      </c>
      <c r="F319" s="25" t="s">
        <v>1201</v>
      </c>
      <c r="G319" s="18" t="s">
        <v>46</v>
      </c>
      <c r="H319" s="20">
        <v>43921</v>
      </c>
      <c r="I319" s="21">
        <v>4382794.4687999999</v>
      </c>
      <c r="J319" s="21">
        <v>0</v>
      </c>
      <c r="K319" s="21">
        <v>-3837934</v>
      </c>
      <c r="L319" s="21">
        <v>544860.46880000003</v>
      </c>
      <c r="N319" s="22"/>
      <c r="P319" s="17"/>
    </row>
    <row r="320" spans="1:16" s="13" customFormat="1" ht="20.100000000000001" customHeight="1" x14ac:dyDescent="0.2">
      <c r="A320" s="18" t="s">
        <v>356</v>
      </c>
      <c r="B320" s="19">
        <v>80101</v>
      </c>
      <c r="C320" s="25" t="s">
        <v>79</v>
      </c>
      <c r="D320" s="25" t="s">
        <v>80</v>
      </c>
      <c r="E320" s="25" t="s">
        <v>60</v>
      </c>
      <c r="F320" s="25" t="s">
        <v>1201</v>
      </c>
      <c r="G320" s="18" t="s">
        <v>16</v>
      </c>
      <c r="H320" s="20">
        <v>44917</v>
      </c>
      <c r="I320" s="21">
        <v>11014541.837400001</v>
      </c>
      <c r="J320" s="21">
        <v>0</v>
      </c>
      <c r="K320" s="21">
        <v>-9907166</v>
      </c>
      <c r="L320" s="21">
        <v>1107375.8373999998</v>
      </c>
      <c r="N320" s="22"/>
      <c r="P320" s="17"/>
    </row>
    <row r="321" spans="1:16" s="13" customFormat="1" ht="20.100000000000001" customHeight="1" x14ac:dyDescent="0.2">
      <c r="A321" s="18" t="s">
        <v>356</v>
      </c>
      <c r="B321" s="19">
        <v>78812</v>
      </c>
      <c r="C321" s="25" t="s">
        <v>377</v>
      </c>
      <c r="D321" s="25" t="s">
        <v>378</v>
      </c>
      <c r="E321" s="25" t="s">
        <v>370</v>
      </c>
      <c r="F321" s="25" t="s">
        <v>1201</v>
      </c>
      <c r="G321" s="18" t="s">
        <v>46</v>
      </c>
      <c r="H321" s="20">
        <v>43783</v>
      </c>
      <c r="I321" s="21">
        <v>821890.47</v>
      </c>
      <c r="J321" s="21">
        <v>0</v>
      </c>
      <c r="K321" s="21">
        <v>-737638</v>
      </c>
      <c r="L321" s="21">
        <v>84252.47</v>
      </c>
      <c r="N321" s="22"/>
      <c r="P321" s="17"/>
    </row>
    <row r="322" spans="1:16" s="13" customFormat="1" ht="20.100000000000001" customHeight="1" x14ac:dyDescent="0.2">
      <c r="A322" s="18" t="s">
        <v>356</v>
      </c>
      <c r="B322" s="19">
        <v>79737</v>
      </c>
      <c r="C322" s="25" t="s">
        <v>1075</v>
      </c>
      <c r="D322" s="25" t="s">
        <v>928</v>
      </c>
      <c r="E322" s="25" t="s">
        <v>19</v>
      </c>
      <c r="F322" s="25" t="s">
        <v>1201</v>
      </c>
      <c r="G322" s="18" t="s">
        <v>46</v>
      </c>
      <c r="H322" s="20">
        <v>38870</v>
      </c>
      <c r="I322" s="21">
        <v>0</v>
      </c>
      <c r="J322" s="21">
        <v>11931879.0074</v>
      </c>
      <c r="K322" s="21">
        <v>-1843730</v>
      </c>
      <c r="L322" s="21">
        <v>10088149.0074</v>
      </c>
      <c r="M322" s="23"/>
      <c r="N322" s="22"/>
      <c r="P322" s="17"/>
    </row>
    <row r="323" spans="1:16" s="13" customFormat="1" ht="20.100000000000001" customHeight="1" x14ac:dyDescent="0.2">
      <c r="A323" s="18" t="s">
        <v>356</v>
      </c>
      <c r="B323" s="19">
        <v>79450</v>
      </c>
      <c r="C323" s="25" t="s">
        <v>670</v>
      </c>
      <c r="D323" s="25" t="s">
        <v>671</v>
      </c>
      <c r="E323" s="25" t="s">
        <v>672</v>
      </c>
      <c r="F323" s="25" t="s">
        <v>1201</v>
      </c>
      <c r="G323" s="18" t="s">
        <v>10</v>
      </c>
      <c r="H323" s="20">
        <v>44243</v>
      </c>
      <c r="I323" s="21">
        <v>7839521</v>
      </c>
      <c r="J323" s="21">
        <v>0</v>
      </c>
      <c r="K323" s="21">
        <v>-7444744</v>
      </c>
      <c r="L323" s="21">
        <v>394777</v>
      </c>
      <c r="N323" s="22"/>
      <c r="P323" s="17"/>
    </row>
    <row r="324" spans="1:16" s="13" customFormat="1" ht="20.100000000000001" customHeight="1" x14ac:dyDescent="0.2">
      <c r="A324" s="18" t="s">
        <v>356</v>
      </c>
      <c r="B324" s="19">
        <v>60654</v>
      </c>
      <c r="C324" s="25" t="s">
        <v>243</v>
      </c>
      <c r="D324" s="25" t="s">
        <v>244</v>
      </c>
      <c r="E324" s="25" t="s">
        <v>60</v>
      </c>
      <c r="F324" s="25" t="s">
        <v>1201</v>
      </c>
      <c r="G324" s="18" t="s">
        <v>16</v>
      </c>
      <c r="H324" s="20">
        <v>44188</v>
      </c>
      <c r="I324" s="21">
        <v>5971863.3524000002</v>
      </c>
      <c r="J324" s="21">
        <v>0</v>
      </c>
      <c r="K324" s="21">
        <v>-5076160</v>
      </c>
      <c r="L324" s="21">
        <v>895703.35239999997</v>
      </c>
      <c r="N324" s="22"/>
      <c r="P324" s="17"/>
    </row>
    <row r="325" spans="1:16" s="13" customFormat="1" ht="20.100000000000001" customHeight="1" x14ac:dyDescent="0.2">
      <c r="A325" s="18" t="s">
        <v>356</v>
      </c>
      <c r="B325" s="19">
        <v>79078</v>
      </c>
      <c r="C325" s="25" t="s">
        <v>300</v>
      </c>
      <c r="D325" s="25" t="s">
        <v>301</v>
      </c>
      <c r="E325" s="25" t="s">
        <v>60</v>
      </c>
      <c r="F325" s="25" t="s">
        <v>1201</v>
      </c>
      <c r="G325" s="18" t="s">
        <v>16</v>
      </c>
      <c r="H325" s="20">
        <v>44020</v>
      </c>
      <c r="I325" s="21">
        <v>7226399.3523000004</v>
      </c>
      <c r="J325" s="21">
        <v>0</v>
      </c>
      <c r="K325" s="21">
        <v>-6919152</v>
      </c>
      <c r="L325" s="21">
        <v>307247.35230000003</v>
      </c>
      <c r="N325" s="22"/>
      <c r="P325" s="17"/>
    </row>
    <row r="326" spans="1:16" s="13" customFormat="1" ht="20.100000000000001" customHeight="1" x14ac:dyDescent="0.2">
      <c r="A326" s="18" t="s">
        <v>356</v>
      </c>
      <c r="B326" s="19">
        <v>65092</v>
      </c>
      <c r="C326" s="25" t="s">
        <v>58</v>
      </c>
      <c r="D326" s="25" t="s">
        <v>59</v>
      </c>
      <c r="E326" s="25" t="s">
        <v>60</v>
      </c>
      <c r="F326" s="25" t="s">
        <v>1201</v>
      </c>
      <c r="G326" s="18" t="s">
        <v>16</v>
      </c>
      <c r="H326" s="20">
        <v>41198</v>
      </c>
      <c r="I326" s="21">
        <v>19359930.497099999</v>
      </c>
      <c r="J326" s="21">
        <v>0</v>
      </c>
      <c r="K326" s="21">
        <v>0</v>
      </c>
      <c r="L326" s="21">
        <v>19359930.497099999</v>
      </c>
      <c r="N326" s="22"/>
      <c r="P326" s="17"/>
    </row>
    <row r="327" spans="1:16" s="13" customFormat="1" ht="20.100000000000001" customHeight="1" x14ac:dyDescent="0.2">
      <c r="A327" s="18" t="s">
        <v>356</v>
      </c>
      <c r="B327" s="19">
        <v>80981</v>
      </c>
      <c r="C327" s="25" t="s">
        <v>316</v>
      </c>
      <c r="D327" s="25" t="s">
        <v>317</v>
      </c>
      <c r="E327" s="25" t="s">
        <v>60</v>
      </c>
      <c r="F327" s="25" t="s">
        <v>1201</v>
      </c>
      <c r="G327" s="18" t="s">
        <v>16</v>
      </c>
      <c r="H327" s="20">
        <v>44550</v>
      </c>
      <c r="I327" s="21">
        <v>8246351.1199000003</v>
      </c>
      <c r="J327" s="21">
        <v>0</v>
      </c>
      <c r="K327" s="21">
        <v>-7565314</v>
      </c>
      <c r="L327" s="21">
        <v>681037.11989999993</v>
      </c>
      <c r="N327" s="22"/>
      <c r="P327" s="17"/>
    </row>
    <row r="328" spans="1:16" s="13" customFormat="1" ht="20.100000000000001" customHeight="1" x14ac:dyDescent="0.2">
      <c r="A328" s="18" t="s">
        <v>356</v>
      </c>
      <c r="B328" s="19">
        <v>63494</v>
      </c>
      <c r="C328" s="25" t="s">
        <v>368</v>
      </c>
      <c r="D328" s="25" t="s">
        <v>369</v>
      </c>
      <c r="E328" s="25" t="s">
        <v>370</v>
      </c>
      <c r="F328" s="25" t="s">
        <v>1201</v>
      </c>
      <c r="G328" s="18" t="s">
        <v>46</v>
      </c>
      <c r="H328" s="20">
        <v>44714</v>
      </c>
      <c r="I328" s="21">
        <v>3708913.3829000001</v>
      </c>
      <c r="J328" s="21">
        <v>0</v>
      </c>
      <c r="K328" s="21">
        <v>-3628172</v>
      </c>
      <c r="L328" s="21">
        <v>80741.382899999997</v>
      </c>
      <c r="N328" s="22"/>
      <c r="P328" s="17"/>
    </row>
    <row r="329" spans="1:16" s="13" customFormat="1" ht="20.100000000000001" customHeight="1" x14ac:dyDescent="0.2">
      <c r="A329" s="18" t="s">
        <v>356</v>
      </c>
      <c r="B329" s="19">
        <v>65903</v>
      </c>
      <c r="C329" s="25" t="s">
        <v>583</v>
      </c>
      <c r="D329" s="25" t="s">
        <v>584</v>
      </c>
      <c r="E329" s="25" t="s">
        <v>582</v>
      </c>
      <c r="F329" s="25" t="s">
        <v>1201</v>
      </c>
      <c r="G329" s="18" t="s">
        <v>10</v>
      </c>
      <c r="H329" s="20">
        <v>43886</v>
      </c>
      <c r="I329" s="21">
        <v>1394673.74</v>
      </c>
      <c r="J329" s="21">
        <v>0</v>
      </c>
      <c r="K329" s="21">
        <v>-174335</v>
      </c>
      <c r="L329" s="21">
        <v>1220338.74</v>
      </c>
      <c r="N329" s="22"/>
      <c r="P329" s="17"/>
    </row>
    <row r="330" spans="1:16" s="13" customFormat="1" ht="20.100000000000001" customHeight="1" x14ac:dyDescent="0.2">
      <c r="A330" s="18" t="s">
        <v>356</v>
      </c>
      <c r="B330" s="19">
        <v>80363</v>
      </c>
      <c r="C330" s="25" t="s">
        <v>1107</v>
      </c>
      <c r="D330" s="25" t="s">
        <v>958</v>
      </c>
      <c r="E330" s="25" t="s">
        <v>19</v>
      </c>
      <c r="F330" s="25" t="s">
        <v>1201</v>
      </c>
      <c r="G330" s="18" t="s">
        <v>46</v>
      </c>
      <c r="H330" s="20">
        <v>44358</v>
      </c>
      <c r="I330" s="21">
        <v>0</v>
      </c>
      <c r="J330" s="21">
        <v>4385576.93</v>
      </c>
      <c r="K330" s="21">
        <v>-1982281</v>
      </c>
      <c r="L330" s="21">
        <v>2403295.9300000002</v>
      </c>
      <c r="N330" s="22"/>
      <c r="P330" s="17"/>
    </row>
    <row r="331" spans="1:16" s="13" customFormat="1" ht="20.100000000000001" customHeight="1" x14ac:dyDescent="0.2">
      <c r="A331" s="18" t="s">
        <v>356</v>
      </c>
      <c r="B331" s="19">
        <v>79854</v>
      </c>
      <c r="C331" s="25" t="s">
        <v>863</v>
      </c>
      <c r="D331" s="25" t="s">
        <v>864</v>
      </c>
      <c r="E331" s="25" t="s">
        <v>651</v>
      </c>
      <c r="F331" s="25" t="s">
        <v>1201</v>
      </c>
      <c r="G331" s="18" t="s">
        <v>10</v>
      </c>
      <c r="H331" s="20">
        <v>44860</v>
      </c>
      <c r="I331" s="21">
        <v>6714995.7000000002</v>
      </c>
      <c r="J331" s="21">
        <v>0</v>
      </c>
      <c r="K331" s="21">
        <v>0</v>
      </c>
      <c r="L331" s="21">
        <v>6714995.7000000002</v>
      </c>
      <c r="N331" s="22"/>
      <c r="P331" s="17"/>
    </row>
    <row r="332" spans="1:16" s="13" customFormat="1" ht="20.100000000000001" customHeight="1" x14ac:dyDescent="0.2">
      <c r="A332" s="18" t="s">
        <v>356</v>
      </c>
      <c r="B332" s="19">
        <v>79784</v>
      </c>
      <c r="C332" s="25" t="s">
        <v>1132</v>
      </c>
      <c r="D332" s="25" t="s">
        <v>983</v>
      </c>
      <c r="E332" s="25" t="s">
        <v>19</v>
      </c>
      <c r="F332" s="25" t="s">
        <v>1201</v>
      </c>
      <c r="G332" s="18" t="s">
        <v>46</v>
      </c>
      <c r="H332" s="20">
        <v>43746</v>
      </c>
      <c r="I332" s="21">
        <v>0</v>
      </c>
      <c r="J332" s="21">
        <v>5611675.7687999997</v>
      </c>
      <c r="K332" s="21">
        <v>-1204266</v>
      </c>
      <c r="L332" s="21">
        <v>4407409.7687999997</v>
      </c>
      <c r="N332" s="22"/>
      <c r="P332" s="17"/>
    </row>
    <row r="333" spans="1:16" s="13" customFormat="1" ht="20.100000000000001" customHeight="1" x14ac:dyDescent="0.2">
      <c r="A333" s="18" t="s">
        <v>356</v>
      </c>
      <c r="B333" s="19">
        <v>81569</v>
      </c>
      <c r="C333" s="25" t="s">
        <v>1135</v>
      </c>
      <c r="D333" s="25" t="s">
        <v>986</v>
      </c>
      <c r="E333" s="25" t="s">
        <v>1036</v>
      </c>
      <c r="F333" s="25" t="s">
        <v>1201</v>
      </c>
      <c r="G333" s="18" t="s">
        <v>10</v>
      </c>
      <c r="H333" s="20">
        <v>38323</v>
      </c>
      <c r="I333" s="21">
        <v>0</v>
      </c>
      <c r="J333" s="21">
        <v>7346264.7999999998</v>
      </c>
      <c r="K333" s="21">
        <v>-1216338</v>
      </c>
      <c r="L333" s="21">
        <v>6129926.7999999998</v>
      </c>
      <c r="N333" s="22"/>
      <c r="P333" s="17"/>
    </row>
    <row r="334" spans="1:16" s="13" customFormat="1" ht="20.100000000000001" customHeight="1" x14ac:dyDescent="0.2">
      <c r="A334" s="18" t="s">
        <v>356</v>
      </c>
      <c r="B334" s="19">
        <v>82180</v>
      </c>
      <c r="C334" s="25" t="s">
        <v>508</v>
      </c>
      <c r="D334" s="25" t="s">
        <v>509</v>
      </c>
      <c r="E334" s="25" t="s">
        <v>507</v>
      </c>
      <c r="F334" s="25" t="s">
        <v>1201</v>
      </c>
      <c r="G334" s="18" t="s">
        <v>46</v>
      </c>
      <c r="H334" s="20">
        <v>40401</v>
      </c>
      <c r="I334" s="21">
        <v>85748.6</v>
      </c>
      <c r="J334" s="21">
        <v>2194</v>
      </c>
      <c r="K334" s="21">
        <v>-87943</v>
      </c>
      <c r="L334" s="21">
        <v>0</v>
      </c>
      <c r="N334" s="22"/>
      <c r="P334" s="17"/>
    </row>
    <row r="335" spans="1:16" s="13" customFormat="1" ht="20.100000000000001" customHeight="1" x14ac:dyDescent="0.2">
      <c r="A335" s="18" t="s">
        <v>356</v>
      </c>
      <c r="B335" s="19">
        <v>80619</v>
      </c>
      <c r="C335" s="25" t="s">
        <v>287</v>
      </c>
      <c r="D335" s="25" t="s">
        <v>288</v>
      </c>
      <c r="E335" s="25" t="s">
        <v>50</v>
      </c>
      <c r="F335" s="25" t="s">
        <v>1201</v>
      </c>
      <c r="G335" s="18" t="s">
        <v>16</v>
      </c>
      <c r="H335" s="20">
        <v>44043</v>
      </c>
      <c r="I335" s="21">
        <v>646606</v>
      </c>
      <c r="J335" s="21">
        <v>-518699</v>
      </c>
      <c r="K335" s="21">
        <v>-127907</v>
      </c>
      <c r="L335" s="21">
        <v>0</v>
      </c>
      <c r="N335" s="22"/>
      <c r="P335" s="17"/>
    </row>
    <row r="336" spans="1:16" s="13" customFormat="1" ht="20.100000000000001" customHeight="1" x14ac:dyDescent="0.2">
      <c r="A336" s="18" t="s">
        <v>356</v>
      </c>
      <c r="B336" s="19">
        <v>79214</v>
      </c>
      <c r="C336" s="25" t="s">
        <v>357</v>
      </c>
      <c r="D336" s="25" t="s">
        <v>358</v>
      </c>
      <c r="E336" s="25" t="s">
        <v>359</v>
      </c>
      <c r="F336" s="25" t="s">
        <v>1316</v>
      </c>
      <c r="G336" s="18" t="s">
        <v>9</v>
      </c>
      <c r="H336" s="20">
        <v>44195</v>
      </c>
      <c r="I336" s="21">
        <v>823477.06</v>
      </c>
      <c r="J336" s="21">
        <v>0</v>
      </c>
      <c r="K336" s="21">
        <v>-564000</v>
      </c>
      <c r="L336" s="21">
        <v>259477.06</v>
      </c>
      <c r="N336" s="22"/>
      <c r="P336" s="17"/>
    </row>
    <row r="337" spans="1:16" s="13" customFormat="1" ht="20.100000000000001" customHeight="1" x14ac:dyDescent="0.2">
      <c r="A337" s="18" t="s">
        <v>356</v>
      </c>
      <c r="B337" s="19">
        <v>80674</v>
      </c>
      <c r="C337" s="25" t="s">
        <v>1111</v>
      </c>
      <c r="D337" s="25" t="s">
        <v>962</v>
      </c>
      <c r="E337" s="25" t="s">
        <v>1007</v>
      </c>
      <c r="F337" s="25" t="s">
        <v>1316</v>
      </c>
      <c r="G337" s="18" t="s">
        <v>9</v>
      </c>
      <c r="H337" s="20">
        <v>42191</v>
      </c>
      <c r="I337" s="21">
        <v>0</v>
      </c>
      <c r="J337" s="21">
        <v>13552752.6392</v>
      </c>
      <c r="K337" s="21">
        <v>-2032913</v>
      </c>
      <c r="L337" s="21">
        <v>11519839.6392</v>
      </c>
      <c r="N337" s="22"/>
      <c r="P337" s="17"/>
    </row>
    <row r="338" spans="1:16" s="13" customFormat="1" ht="20.100000000000001" customHeight="1" x14ac:dyDescent="0.2">
      <c r="A338" s="18" t="s">
        <v>356</v>
      </c>
      <c r="B338" s="19">
        <v>79732</v>
      </c>
      <c r="C338" s="25" t="s">
        <v>836</v>
      </c>
      <c r="D338" s="25" t="s">
        <v>837</v>
      </c>
      <c r="E338" s="25" t="s">
        <v>623</v>
      </c>
      <c r="F338" s="25" t="s">
        <v>1257</v>
      </c>
      <c r="G338" s="18" t="s">
        <v>3</v>
      </c>
      <c r="H338" s="20">
        <v>43818</v>
      </c>
      <c r="I338" s="21">
        <v>3366237.39</v>
      </c>
      <c r="J338" s="21">
        <v>20319</v>
      </c>
      <c r="K338" s="21">
        <v>-3334056</v>
      </c>
      <c r="L338" s="21">
        <v>52500.39</v>
      </c>
      <c r="N338" s="22"/>
      <c r="P338" s="17"/>
    </row>
    <row r="339" spans="1:16" s="13" customFormat="1" ht="20.100000000000001" customHeight="1" x14ac:dyDescent="0.2">
      <c r="A339" s="18" t="s">
        <v>356</v>
      </c>
      <c r="B339" s="19">
        <v>80968</v>
      </c>
      <c r="C339" s="25" t="s">
        <v>790</v>
      </c>
      <c r="D339" s="25" t="s">
        <v>791</v>
      </c>
      <c r="E339" s="25" t="s">
        <v>789</v>
      </c>
      <c r="F339" s="25" t="s">
        <v>1363</v>
      </c>
      <c r="G339" s="18" t="s">
        <v>2</v>
      </c>
      <c r="H339" s="20">
        <v>44728</v>
      </c>
      <c r="I339" s="21">
        <v>46800</v>
      </c>
      <c r="J339" s="21">
        <v>-46800</v>
      </c>
      <c r="K339" s="21">
        <v>0</v>
      </c>
      <c r="L339" s="21">
        <v>0</v>
      </c>
      <c r="N339" s="22"/>
      <c r="P339" s="17"/>
    </row>
    <row r="340" spans="1:16" s="13" customFormat="1" ht="20.100000000000001" customHeight="1" x14ac:dyDescent="0.2">
      <c r="A340" s="18" t="s">
        <v>356</v>
      </c>
      <c r="B340" s="19">
        <v>66876</v>
      </c>
      <c r="C340" s="25" t="s">
        <v>1139</v>
      </c>
      <c r="D340" s="25" t="s">
        <v>990</v>
      </c>
      <c r="E340" s="25" t="s">
        <v>868</v>
      </c>
      <c r="F340" s="25" t="s">
        <v>1415</v>
      </c>
      <c r="G340" s="18" t="s">
        <v>1</v>
      </c>
      <c r="H340" s="20">
        <v>44867</v>
      </c>
      <c r="I340" s="21">
        <v>0</v>
      </c>
      <c r="J340" s="21">
        <v>15498438.0023</v>
      </c>
      <c r="K340" s="21">
        <v>-3578447</v>
      </c>
      <c r="L340" s="21">
        <v>11919991.0023</v>
      </c>
      <c r="N340" s="22"/>
      <c r="P340" s="17"/>
    </row>
    <row r="341" spans="1:16" s="13" customFormat="1" ht="20.100000000000001" customHeight="1" x14ac:dyDescent="0.2">
      <c r="A341" s="18" t="s">
        <v>356</v>
      </c>
      <c r="B341" s="19">
        <v>78886</v>
      </c>
      <c r="C341" s="25" t="s">
        <v>221</v>
      </c>
      <c r="D341" s="25" t="s">
        <v>222</v>
      </c>
      <c r="E341" s="25" t="s">
        <v>56</v>
      </c>
      <c r="F341" s="25" t="s">
        <v>1272</v>
      </c>
      <c r="G341" s="18" t="s">
        <v>1</v>
      </c>
      <c r="H341" s="20">
        <v>44923</v>
      </c>
      <c r="I341" s="21">
        <v>211151</v>
      </c>
      <c r="J341" s="21">
        <v>0</v>
      </c>
      <c r="K341" s="21">
        <v>0</v>
      </c>
      <c r="L341" s="21">
        <v>211151</v>
      </c>
      <c r="N341" s="22"/>
      <c r="P341" s="17"/>
    </row>
    <row r="342" spans="1:16" s="13" customFormat="1" ht="20.100000000000001" customHeight="1" x14ac:dyDescent="0.2">
      <c r="A342" s="18" t="s">
        <v>356</v>
      </c>
      <c r="B342" s="19">
        <v>78734</v>
      </c>
      <c r="C342" s="25" t="s">
        <v>293</v>
      </c>
      <c r="D342" s="25" t="s">
        <v>294</v>
      </c>
      <c r="E342" s="25" t="s">
        <v>127</v>
      </c>
      <c r="F342" s="25" t="s">
        <v>1389</v>
      </c>
      <c r="G342" s="18" t="s">
        <v>27</v>
      </c>
      <c r="H342" s="20">
        <v>44089</v>
      </c>
      <c r="I342" s="21">
        <v>9194919</v>
      </c>
      <c r="J342" s="21">
        <v>0</v>
      </c>
      <c r="K342" s="21">
        <v>-55000</v>
      </c>
      <c r="L342" s="21">
        <v>9139919</v>
      </c>
      <c r="N342" s="22"/>
      <c r="P342" s="17"/>
    </row>
    <row r="343" spans="1:16" s="13" customFormat="1" ht="20.100000000000001" customHeight="1" x14ac:dyDescent="0.2">
      <c r="A343" s="18" t="s">
        <v>356</v>
      </c>
      <c r="B343" s="19">
        <v>78191</v>
      </c>
      <c r="C343" s="25" t="s">
        <v>163</v>
      </c>
      <c r="D343" s="25" t="s">
        <v>164</v>
      </c>
      <c r="E343" s="25" t="s">
        <v>60</v>
      </c>
      <c r="F343" s="25" t="s">
        <v>1389</v>
      </c>
      <c r="G343" s="18" t="s">
        <v>27</v>
      </c>
      <c r="H343" s="20">
        <v>44490</v>
      </c>
      <c r="I343" s="21">
        <v>22635714</v>
      </c>
      <c r="J343" s="21">
        <v>0</v>
      </c>
      <c r="K343" s="21">
        <v>0</v>
      </c>
      <c r="L343" s="21">
        <v>22635714</v>
      </c>
      <c r="N343" s="22"/>
      <c r="P343" s="17"/>
    </row>
    <row r="344" spans="1:16" s="13" customFormat="1" ht="20.100000000000001" customHeight="1" x14ac:dyDescent="0.2">
      <c r="A344" s="18" t="s">
        <v>356</v>
      </c>
      <c r="B344" s="19">
        <v>82177</v>
      </c>
      <c r="C344" s="25" t="s">
        <v>112</v>
      </c>
      <c r="D344" s="25" t="s">
        <v>113</v>
      </c>
      <c r="E344" s="25" t="s">
        <v>78</v>
      </c>
      <c r="F344" s="25" t="s">
        <v>1389</v>
      </c>
      <c r="G344" s="18" t="s">
        <v>27</v>
      </c>
      <c r="H344" s="20">
        <v>44077</v>
      </c>
      <c r="I344" s="21">
        <v>12717954</v>
      </c>
      <c r="J344" s="21">
        <v>0</v>
      </c>
      <c r="K344" s="21">
        <v>0</v>
      </c>
      <c r="L344" s="21">
        <v>12717954</v>
      </c>
      <c r="N344" s="22"/>
      <c r="P344" s="17"/>
    </row>
    <row r="345" spans="1:16" s="13" customFormat="1" ht="20.100000000000001" customHeight="1" x14ac:dyDescent="0.2">
      <c r="A345" s="18" t="s">
        <v>356</v>
      </c>
      <c r="B345" s="19">
        <v>80105</v>
      </c>
      <c r="C345" s="25" t="s">
        <v>385</v>
      </c>
      <c r="D345" s="25" t="s">
        <v>386</v>
      </c>
      <c r="E345" s="25" t="s">
        <v>370</v>
      </c>
      <c r="F345" s="25" t="s">
        <v>1428</v>
      </c>
      <c r="G345" s="18" t="s">
        <v>72</v>
      </c>
      <c r="I345" s="21">
        <v>2145828.39</v>
      </c>
      <c r="J345" s="21">
        <v>8091</v>
      </c>
      <c r="K345" s="21">
        <v>-2153919</v>
      </c>
      <c r="L345" s="21">
        <v>0</v>
      </c>
      <c r="N345" s="22"/>
      <c r="P345" s="17"/>
    </row>
    <row r="346" spans="1:16" s="13" customFormat="1" ht="20.100000000000001" customHeight="1" x14ac:dyDescent="0.2">
      <c r="A346" s="18" t="s">
        <v>356</v>
      </c>
      <c r="B346" s="19">
        <v>81511</v>
      </c>
      <c r="C346" s="25" t="s">
        <v>1154</v>
      </c>
      <c r="D346" s="25" t="s">
        <v>1005</v>
      </c>
      <c r="E346" s="25" t="s">
        <v>1007</v>
      </c>
      <c r="F346" s="25" t="s">
        <v>1428</v>
      </c>
      <c r="G346" s="18" t="s">
        <v>72</v>
      </c>
      <c r="I346" s="21">
        <v>0</v>
      </c>
      <c r="J346" s="21">
        <v>7223444.3833000008</v>
      </c>
      <c r="K346" s="21">
        <v>-1485920</v>
      </c>
      <c r="L346" s="21">
        <v>5737524.3833000008</v>
      </c>
      <c r="N346" s="22"/>
      <c r="P346" s="17"/>
    </row>
    <row r="347" spans="1:16" s="13" customFormat="1" ht="20.100000000000001" customHeight="1" x14ac:dyDescent="0.2">
      <c r="A347" s="18" t="s">
        <v>356</v>
      </c>
      <c r="B347" s="19">
        <v>64736</v>
      </c>
      <c r="C347" s="25" t="s">
        <v>223</v>
      </c>
      <c r="D347" s="25" t="s">
        <v>224</v>
      </c>
      <c r="E347" s="25" t="s">
        <v>19</v>
      </c>
      <c r="F347" s="25" t="s">
        <v>1254</v>
      </c>
      <c r="G347" s="18" t="s">
        <v>27</v>
      </c>
      <c r="H347" s="20">
        <v>44292</v>
      </c>
      <c r="I347" s="21">
        <v>333736</v>
      </c>
      <c r="J347" s="21">
        <v>0</v>
      </c>
      <c r="K347" s="21">
        <v>0</v>
      </c>
      <c r="L347" s="21">
        <v>333736</v>
      </c>
      <c r="M347" s="23"/>
      <c r="N347" s="22"/>
      <c r="P347" s="17"/>
    </row>
    <row r="348" spans="1:16" s="13" customFormat="1" ht="20.100000000000001" customHeight="1" x14ac:dyDescent="0.2">
      <c r="A348" s="18" t="s">
        <v>356</v>
      </c>
      <c r="B348" s="19">
        <v>67263</v>
      </c>
      <c r="C348" s="25" t="s">
        <v>626</v>
      </c>
      <c r="D348" s="25" t="s">
        <v>627</v>
      </c>
      <c r="E348" s="25" t="s">
        <v>623</v>
      </c>
      <c r="F348" s="25" t="s">
        <v>1254</v>
      </c>
      <c r="G348" s="18" t="s">
        <v>27</v>
      </c>
      <c r="H348" s="20">
        <v>39776</v>
      </c>
      <c r="I348" s="21">
        <v>9689253.0700000003</v>
      </c>
      <c r="J348" s="21">
        <v>0</v>
      </c>
      <c r="K348" s="21">
        <v>-9480242</v>
      </c>
      <c r="L348" s="21">
        <v>209011.07</v>
      </c>
      <c r="N348" s="22"/>
      <c r="P348" s="17"/>
    </row>
    <row r="349" spans="1:16" s="13" customFormat="1" ht="20.100000000000001" customHeight="1" x14ac:dyDescent="0.2">
      <c r="A349" s="18" t="s">
        <v>356</v>
      </c>
      <c r="B349" s="19">
        <v>79202</v>
      </c>
      <c r="C349" s="25" t="s">
        <v>181</v>
      </c>
      <c r="D349" s="25" t="s">
        <v>182</v>
      </c>
      <c r="E349" s="25" t="s">
        <v>81</v>
      </c>
      <c r="F349" s="25" t="s">
        <v>1254</v>
      </c>
      <c r="G349" s="18" t="s">
        <v>27</v>
      </c>
      <c r="H349" s="20">
        <v>43727</v>
      </c>
      <c r="I349" s="21">
        <v>211215.35999999999</v>
      </c>
      <c r="J349" s="21">
        <v>0</v>
      </c>
      <c r="K349" s="21">
        <v>0</v>
      </c>
      <c r="L349" s="21">
        <v>211215.35999999999</v>
      </c>
      <c r="N349" s="22"/>
      <c r="P349" s="17"/>
    </row>
    <row r="350" spans="1:16" s="13" customFormat="1" ht="20.100000000000001" customHeight="1" x14ac:dyDescent="0.2">
      <c r="A350" s="18" t="s">
        <v>356</v>
      </c>
      <c r="B350" s="19">
        <v>79929</v>
      </c>
      <c r="C350" s="25" t="s">
        <v>311</v>
      </c>
      <c r="D350" s="25" t="s">
        <v>312</v>
      </c>
      <c r="E350" s="25" t="s">
        <v>81</v>
      </c>
      <c r="F350" s="25" t="s">
        <v>1254</v>
      </c>
      <c r="G350" s="18" t="s">
        <v>27</v>
      </c>
      <c r="H350" s="20">
        <v>43727</v>
      </c>
      <c r="I350" s="21">
        <v>11241535.4057</v>
      </c>
      <c r="J350" s="21">
        <v>0</v>
      </c>
      <c r="K350" s="21">
        <v>0</v>
      </c>
      <c r="L350" s="21">
        <v>11241535.4057</v>
      </c>
      <c r="N350" s="22"/>
      <c r="P350" s="17"/>
    </row>
    <row r="351" spans="1:16" s="13" customFormat="1" ht="20.100000000000001" customHeight="1" x14ac:dyDescent="0.2">
      <c r="A351" s="18" t="s">
        <v>356</v>
      </c>
      <c r="B351" s="19">
        <v>80298</v>
      </c>
      <c r="C351" s="25" t="s">
        <v>1105</v>
      </c>
      <c r="D351" s="25" t="s">
        <v>956</v>
      </c>
      <c r="E351" s="25" t="s">
        <v>1025</v>
      </c>
      <c r="F351" s="25" t="s">
        <v>1254</v>
      </c>
      <c r="G351" s="18" t="s">
        <v>27</v>
      </c>
      <c r="H351" s="20">
        <v>42634</v>
      </c>
      <c r="I351" s="21">
        <v>0</v>
      </c>
      <c r="J351" s="21">
        <v>17276870.8607</v>
      </c>
      <c r="K351" s="21">
        <v>-1476338</v>
      </c>
      <c r="L351" s="21">
        <v>15800532.8607</v>
      </c>
      <c r="N351" s="22"/>
      <c r="P351" s="17"/>
    </row>
    <row r="352" spans="1:16" s="13" customFormat="1" ht="20.100000000000001" customHeight="1" x14ac:dyDescent="0.2">
      <c r="A352" s="18" t="s">
        <v>356</v>
      </c>
      <c r="B352" s="19">
        <v>78737</v>
      </c>
      <c r="C352" s="25" t="s">
        <v>1106</v>
      </c>
      <c r="D352" s="25" t="s">
        <v>957</v>
      </c>
      <c r="E352" s="25" t="s">
        <v>1008</v>
      </c>
      <c r="F352" s="25" t="s">
        <v>1254</v>
      </c>
      <c r="G352" s="18" t="s">
        <v>27</v>
      </c>
      <c r="H352" s="20">
        <v>44005</v>
      </c>
      <c r="I352" s="21">
        <v>0</v>
      </c>
      <c r="J352" s="21">
        <v>20919755.284499999</v>
      </c>
      <c r="K352" s="21">
        <v>-5073217</v>
      </c>
      <c r="L352" s="21">
        <v>15846538.284500001</v>
      </c>
      <c r="N352" s="22"/>
      <c r="P352" s="17"/>
    </row>
    <row r="353" spans="1:16" s="13" customFormat="1" ht="20.100000000000001" customHeight="1" x14ac:dyDescent="0.2">
      <c r="A353" s="18" t="s">
        <v>356</v>
      </c>
      <c r="B353" s="19">
        <v>79027</v>
      </c>
      <c r="C353" s="25" t="s">
        <v>1077</v>
      </c>
      <c r="D353" s="25" t="s">
        <v>930</v>
      </c>
      <c r="E353" s="25" t="s">
        <v>1008</v>
      </c>
      <c r="F353" s="25" t="s">
        <v>1263</v>
      </c>
      <c r="G353" s="18" t="s">
        <v>29</v>
      </c>
      <c r="H353" s="20">
        <v>43643</v>
      </c>
      <c r="I353" s="21">
        <v>0</v>
      </c>
      <c r="J353" s="21">
        <v>8451554.7599999998</v>
      </c>
      <c r="K353" s="21">
        <v>-1267733</v>
      </c>
      <c r="L353" s="21">
        <v>7183821.7599999998</v>
      </c>
      <c r="N353" s="22"/>
      <c r="P353" s="17"/>
    </row>
    <row r="354" spans="1:16" s="13" customFormat="1" ht="20.100000000000001" customHeight="1" x14ac:dyDescent="0.2">
      <c r="A354" s="18" t="s">
        <v>356</v>
      </c>
      <c r="B354" s="19">
        <v>81243</v>
      </c>
      <c r="C354" s="25" t="s">
        <v>1048</v>
      </c>
      <c r="D354" s="25" t="s">
        <v>902</v>
      </c>
      <c r="E354" s="25" t="s">
        <v>235</v>
      </c>
      <c r="F354" s="25" t="s">
        <v>1166</v>
      </c>
      <c r="G354" s="18" t="s">
        <v>40</v>
      </c>
      <c r="H354" s="20">
        <v>43903</v>
      </c>
      <c r="I354" s="21">
        <v>0</v>
      </c>
      <c r="J354" s="21">
        <v>13798620</v>
      </c>
      <c r="K354" s="21">
        <v>-2759724</v>
      </c>
      <c r="L354" s="21">
        <v>11038896</v>
      </c>
      <c r="N354" s="22"/>
      <c r="P354" s="17"/>
    </row>
    <row r="355" spans="1:16" s="13" customFormat="1" ht="20.100000000000001" customHeight="1" x14ac:dyDescent="0.2">
      <c r="A355" s="18" t="s">
        <v>356</v>
      </c>
      <c r="B355" s="19">
        <v>79903</v>
      </c>
      <c r="C355" s="25" t="s">
        <v>668</v>
      </c>
      <c r="D355" s="25" t="s">
        <v>669</v>
      </c>
      <c r="E355" s="25" t="s">
        <v>865</v>
      </c>
      <c r="F355" s="25" t="s">
        <v>1355</v>
      </c>
      <c r="G355" s="18" t="s">
        <v>25</v>
      </c>
      <c r="H355" s="20">
        <v>44649</v>
      </c>
      <c r="I355" s="21">
        <v>10523594</v>
      </c>
      <c r="J355" s="21">
        <v>-66339</v>
      </c>
      <c r="K355" s="21">
        <v>-10302603</v>
      </c>
      <c r="L355" s="21">
        <v>154652</v>
      </c>
      <c r="N355" s="22"/>
      <c r="P355" s="17"/>
    </row>
    <row r="356" spans="1:16" s="13" customFormat="1" ht="20.100000000000001" customHeight="1" x14ac:dyDescent="0.2">
      <c r="A356" s="18" t="s">
        <v>356</v>
      </c>
      <c r="B356" s="19">
        <v>62463</v>
      </c>
      <c r="C356" s="25" t="s">
        <v>769</v>
      </c>
      <c r="D356" s="25" t="s">
        <v>770</v>
      </c>
      <c r="E356" s="25" t="s">
        <v>768</v>
      </c>
      <c r="F356" s="25" t="s">
        <v>1233</v>
      </c>
      <c r="G356" s="18" t="s">
        <v>33</v>
      </c>
      <c r="H356" s="20">
        <v>38708</v>
      </c>
      <c r="I356" s="21">
        <v>29128</v>
      </c>
      <c r="J356" s="21">
        <v>0</v>
      </c>
      <c r="K356" s="21">
        <v>0</v>
      </c>
      <c r="L356" s="21">
        <v>29128</v>
      </c>
      <c r="N356" s="22"/>
      <c r="P356" s="17"/>
    </row>
    <row r="357" spans="1:16" s="13" customFormat="1" ht="20.100000000000001" customHeight="1" x14ac:dyDescent="0.2">
      <c r="A357" s="18" t="s">
        <v>356</v>
      </c>
      <c r="B357" s="19">
        <v>80552</v>
      </c>
      <c r="C357" s="25" t="s">
        <v>883</v>
      </c>
      <c r="D357" s="25" t="s">
        <v>884</v>
      </c>
      <c r="E357" s="25" t="s">
        <v>868</v>
      </c>
      <c r="F357" s="25" t="s">
        <v>1380</v>
      </c>
      <c r="G357" s="18" t="s">
        <v>3</v>
      </c>
      <c r="H357" s="20">
        <v>40394</v>
      </c>
      <c r="I357" s="21">
        <v>6580395</v>
      </c>
      <c r="J357" s="21">
        <v>0</v>
      </c>
      <c r="K357" s="21">
        <v>0</v>
      </c>
      <c r="L357" s="21">
        <v>6580395</v>
      </c>
      <c r="N357" s="22"/>
      <c r="P357" s="17"/>
    </row>
    <row r="358" spans="1:16" s="13" customFormat="1" ht="20.100000000000001" customHeight="1" x14ac:dyDescent="0.2">
      <c r="A358" s="18" t="s">
        <v>356</v>
      </c>
      <c r="B358" s="19">
        <v>62697</v>
      </c>
      <c r="C358" s="25" t="s">
        <v>857</v>
      </c>
      <c r="D358" s="25" t="s">
        <v>858</v>
      </c>
      <c r="E358" s="25" t="s">
        <v>651</v>
      </c>
      <c r="F358" s="25" t="s">
        <v>1306</v>
      </c>
      <c r="G358" s="18" t="s">
        <v>16</v>
      </c>
      <c r="H358" s="20">
        <v>42733</v>
      </c>
      <c r="I358" s="21">
        <v>5776356.6900000004</v>
      </c>
      <c r="J358" s="21">
        <v>0</v>
      </c>
      <c r="K358" s="21">
        <v>0</v>
      </c>
      <c r="L358" s="21">
        <v>5776356.6900000004</v>
      </c>
      <c r="N358" s="22"/>
      <c r="P358" s="17"/>
    </row>
    <row r="359" spans="1:16" s="13" customFormat="1" ht="20.100000000000001" customHeight="1" x14ac:dyDescent="0.2">
      <c r="A359" s="18" t="s">
        <v>356</v>
      </c>
      <c r="B359" s="19">
        <v>79049</v>
      </c>
      <c r="C359" s="25" t="s">
        <v>849</v>
      </c>
      <c r="D359" s="25" t="s">
        <v>850</v>
      </c>
      <c r="E359" s="25" t="s">
        <v>651</v>
      </c>
      <c r="F359" s="25" t="s">
        <v>1306</v>
      </c>
      <c r="G359" s="18" t="s">
        <v>16</v>
      </c>
      <c r="H359" s="20">
        <v>43706</v>
      </c>
      <c r="I359" s="21">
        <v>10293103.4318</v>
      </c>
      <c r="J359" s="21">
        <v>0</v>
      </c>
      <c r="K359" s="21">
        <v>0</v>
      </c>
      <c r="L359" s="21">
        <v>10293103.4318</v>
      </c>
      <c r="N359" s="22"/>
      <c r="P359" s="17"/>
    </row>
    <row r="360" spans="1:16" s="13" customFormat="1" ht="20.100000000000001" customHeight="1" x14ac:dyDescent="0.2">
      <c r="A360" s="18" t="s">
        <v>356</v>
      </c>
      <c r="B360" s="19">
        <v>81273</v>
      </c>
      <c r="C360" s="25" t="s">
        <v>563</v>
      </c>
      <c r="D360" s="25" t="s">
        <v>564</v>
      </c>
      <c r="E360" s="25" t="s">
        <v>562</v>
      </c>
      <c r="F360" s="25" t="s">
        <v>1306</v>
      </c>
      <c r="G360" s="18" t="s">
        <v>16</v>
      </c>
      <c r="H360" s="20">
        <v>44452</v>
      </c>
      <c r="I360" s="21">
        <v>190109.23</v>
      </c>
      <c r="J360" s="21">
        <v>0</v>
      </c>
      <c r="K360" s="21">
        <v>0</v>
      </c>
      <c r="L360" s="21">
        <v>190109.23</v>
      </c>
      <c r="M360" s="23"/>
      <c r="N360" s="22"/>
      <c r="P360" s="17"/>
    </row>
    <row r="361" spans="1:16" s="13" customFormat="1" ht="20.100000000000001" customHeight="1" x14ac:dyDescent="0.2">
      <c r="A361" s="18" t="s">
        <v>356</v>
      </c>
      <c r="B361" s="19">
        <v>79183</v>
      </c>
      <c r="C361" s="25" t="s">
        <v>587</v>
      </c>
      <c r="D361" s="25" t="s">
        <v>588</v>
      </c>
      <c r="E361" s="25" t="s">
        <v>582</v>
      </c>
      <c r="F361" s="25" t="s">
        <v>1306</v>
      </c>
      <c r="G361" s="18" t="s">
        <v>16</v>
      </c>
      <c r="H361" s="20">
        <v>43936</v>
      </c>
      <c r="I361" s="21">
        <v>996743.67230000009</v>
      </c>
      <c r="J361" s="21">
        <v>0</v>
      </c>
      <c r="K361" s="21">
        <v>0</v>
      </c>
      <c r="L361" s="21">
        <v>996743.67230000009</v>
      </c>
      <c r="N361" s="22"/>
      <c r="P361" s="17"/>
    </row>
    <row r="362" spans="1:16" s="13" customFormat="1" ht="20.100000000000001" customHeight="1" x14ac:dyDescent="0.2">
      <c r="A362" s="18" t="s">
        <v>356</v>
      </c>
      <c r="B362" s="19">
        <v>80447</v>
      </c>
      <c r="C362" s="25" t="s">
        <v>441</v>
      </c>
      <c r="D362" s="25" t="s">
        <v>442</v>
      </c>
      <c r="E362" s="25" t="s">
        <v>443</v>
      </c>
      <c r="F362" s="25" t="s">
        <v>1240</v>
      </c>
      <c r="G362" s="18" t="s">
        <v>28</v>
      </c>
      <c r="H362" s="20">
        <v>43978</v>
      </c>
      <c r="I362" s="21">
        <v>2248928.9</v>
      </c>
      <c r="J362" s="21">
        <v>0</v>
      </c>
      <c r="K362" s="21">
        <v>-2248928.9</v>
      </c>
      <c r="L362" s="21">
        <v>0</v>
      </c>
      <c r="N362" s="22"/>
      <c r="P362" s="17"/>
    </row>
    <row r="363" spans="1:16" s="13" customFormat="1" ht="20.100000000000001" customHeight="1" x14ac:dyDescent="0.2">
      <c r="A363" s="18" t="s">
        <v>356</v>
      </c>
      <c r="B363" s="19">
        <v>81172</v>
      </c>
      <c r="C363" s="25" t="s">
        <v>1108</v>
      </c>
      <c r="D363" s="25" t="s">
        <v>959</v>
      </c>
      <c r="E363" s="25" t="s">
        <v>1007</v>
      </c>
      <c r="F363" s="25" t="s">
        <v>1352</v>
      </c>
      <c r="G363" s="18" t="s">
        <v>25</v>
      </c>
      <c r="H363" s="20">
        <v>43777</v>
      </c>
      <c r="I363" s="21">
        <v>0</v>
      </c>
      <c r="J363" s="21">
        <v>9463344.5509000011</v>
      </c>
      <c r="K363" s="21">
        <v>-1892669</v>
      </c>
      <c r="L363" s="21">
        <v>7570675.5509000001</v>
      </c>
      <c r="N363" s="22"/>
      <c r="P363" s="17"/>
    </row>
    <row r="364" spans="1:16" s="13" customFormat="1" ht="20.100000000000001" customHeight="1" x14ac:dyDescent="0.2">
      <c r="A364" s="18" t="s">
        <v>356</v>
      </c>
      <c r="B364" s="19">
        <v>67779</v>
      </c>
      <c r="C364" s="25" t="s">
        <v>866</v>
      </c>
      <c r="D364" s="25" t="s">
        <v>867</v>
      </c>
      <c r="E364" s="25" t="s">
        <v>868</v>
      </c>
      <c r="F364" s="25" t="s">
        <v>1411</v>
      </c>
      <c r="G364" s="18" t="s">
        <v>10</v>
      </c>
      <c r="H364" s="20">
        <v>40354</v>
      </c>
      <c r="I364" s="21">
        <v>10929712.3639</v>
      </c>
      <c r="J364" s="21">
        <v>0</v>
      </c>
      <c r="K364" s="21">
        <v>-1673487</v>
      </c>
      <c r="L364" s="21">
        <v>9256225.3639000002</v>
      </c>
      <c r="N364" s="22"/>
      <c r="P364" s="17"/>
    </row>
    <row r="365" spans="1:16" s="13" customFormat="1" ht="20.100000000000001" customHeight="1" x14ac:dyDescent="0.2">
      <c r="A365" s="18" t="s">
        <v>356</v>
      </c>
      <c r="B365" s="19">
        <v>79401</v>
      </c>
      <c r="C365" s="25" t="s">
        <v>1147</v>
      </c>
      <c r="D365" s="25" t="s">
        <v>998</v>
      </c>
      <c r="E365" s="25" t="s">
        <v>1008</v>
      </c>
      <c r="F365" s="25" t="s">
        <v>1411</v>
      </c>
      <c r="G365" s="18" t="s">
        <v>10</v>
      </c>
      <c r="I365" s="21">
        <v>0</v>
      </c>
      <c r="J365" s="21">
        <v>12695544</v>
      </c>
      <c r="K365" s="21">
        <v>-3109276</v>
      </c>
      <c r="L365" s="21">
        <v>9586268</v>
      </c>
      <c r="N365" s="22"/>
      <c r="P365" s="17"/>
    </row>
    <row r="366" spans="1:16" s="13" customFormat="1" ht="20.100000000000001" customHeight="1" x14ac:dyDescent="0.2">
      <c r="A366" s="18" t="s">
        <v>356</v>
      </c>
      <c r="B366" s="19">
        <v>79870</v>
      </c>
      <c r="C366" s="25" t="s">
        <v>371</v>
      </c>
      <c r="D366" s="25" t="s">
        <v>372</v>
      </c>
      <c r="E366" s="25" t="s">
        <v>370</v>
      </c>
      <c r="F366" s="25" t="s">
        <v>1226</v>
      </c>
      <c r="G366" s="18" t="s">
        <v>25</v>
      </c>
      <c r="H366" s="20">
        <v>44558</v>
      </c>
      <c r="I366" s="21">
        <v>6309409.5</v>
      </c>
      <c r="J366" s="21">
        <v>0</v>
      </c>
      <c r="K366" s="21">
        <v>-5621909</v>
      </c>
      <c r="L366" s="21">
        <v>687500.5</v>
      </c>
      <c r="N366" s="22"/>
      <c r="P366" s="17"/>
    </row>
    <row r="367" spans="1:16" s="13" customFormat="1" ht="20.100000000000001" customHeight="1" x14ac:dyDescent="0.2">
      <c r="A367" s="18" t="s">
        <v>356</v>
      </c>
      <c r="B367" s="19">
        <v>78150</v>
      </c>
      <c r="C367" s="25" t="s">
        <v>123</v>
      </c>
      <c r="D367" s="25" t="s">
        <v>124</v>
      </c>
      <c r="E367" s="25" t="s">
        <v>64</v>
      </c>
      <c r="F367" s="25" t="s">
        <v>1367</v>
      </c>
      <c r="G367" s="18" t="s">
        <v>7</v>
      </c>
      <c r="H367" s="20">
        <v>37609</v>
      </c>
      <c r="I367" s="21">
        <v>98000</v>
      </c>
      <c r="J367" s="21">
        <v>0</v>
      </c>
      <c r="K367" s="21">
        <v>0</v>
      </c>
      <c r="L367" s="21">
        <v>98000</v>
      </c>
      <c r="N367" s="22"/>
      <c r="P367" s="17"/>
    </row>
    <row r="368" spans="1:16" s="13" customFormat="1" ht="20.100000000000001" customHeight="1" x14ac:dyDescent="0.2">
      <c r="A368" s="18" t="s">
        <v>356</v>
      </c>
      <c r="B368" s="19">
        <v>79278</v>
      </c>
      <c r="C368" s="25" t="s">
        <v>92</v>
      </c>
      <c r="D368" s="25" t="s">
        <v>93</v>
      </c>
      <c r="E368" s="25" t="s">
        <v>19</v>
      </c>
      <c r="F368" s="25" t="s">
        <v>1164</v>
      </c>
      <c r="G368" s="18" t="s">
        <v>7</v>
      </c>
      <c r="H368" s="20">
        <v>43553</v>
      </c>
      <c r="I368" s="21">
        <v>15014393</v>
      </c>
      <c r="J368" s="21">
        <v>0</v>
      </c>
      <c r="K368" s="21">
        <v>-1466019</v>
      </c>
      <c r="L368" s="21">
        <v>13548374</v>
      </c>
      <c r="N368" s="22"/>
      <c r="P368" s="17"/>
    </row>
    <row r="369" spans="1:16" s="13" customFormat="1" ht="20.100000000000001" customHeight="1" x14ac:dyDescent="0.2">
      <c r="A369" s="18" t="s">
        <v>356</v>
      </c>
      <c r="B369" s="19">
        <v>79325</v>
      </c>
      <c r="C369" s="25" t="s">
        <v>264</v>
      </c>
      <c r="D369" s="25" t="s">
        <v>265</v>
      </c>
      <c r="E369" s="25" t="s">
        <v>155</v>
      </c>
      <c r="F369" s="25" t="s">
        <v>1164</v>
      </c>
      <c r="G369" s="18" t="s">
        <v>7</v>
      </c>
      <c r="H369" s="20">
        <v>43950</v>
      </c>
      <c r="I369" s="21">
        <v>21073642</v>
      </c>
      <c r="J369" s="21">
        <v>0</v>
      </c>
      <c r="K369" s="21">
        <v>0</v>
      </c>
      <c r="L369" s="21">
        <v>21073642</v>
      </c>
      <c r="N369" s="22"/>
      <c r="P369" s="17"/>
    </row>
    <row r="370" spans="1:16" s="13" customFormat="1" ht="20.100000000000001" customHeight="1" x14ac:dyDescent="0.2">
      <c r="A370" s="18" t="s">
        <v>356</v>
      </c>
      <c r="B370" s="19">
        <v>81695</v>
      </c>
      <c r="C370" s="25" t="s">
        <v>88</v>
      </c>
      <c r="D370" s="25" t="s">
        <v>89</v>
      </c>
      <c r="E370" s="25" t="s">
        <v>50</v>
      </c>
      <c r="F370" s="25" t="s">
        <v>1164</v>
      </c>
      <c r="G370" s="18" t="s">
        <v>7</v>
      </c>
      <c r="H370" s="20">
        <v>44013</v>
      </c>
      <c r="I370" s="21">
        <v>19872360.25</v>
      </c>
      <c r="J370" s="21">
        <v>0</v>
      </c>
      <c r="K370" s="21">
        <v>-19717575</v>
      </c>
      <c r="L370" s="21">
        <v>154785.25</v>
      </c>
      <c r="N370" s="22"/>
      <c r="P370" s="17"/>
    </row>
    <row r="371" spans="1:16" s="13" customFormat="1" ht="20.100000000000001" customHeight="1" x14ac:dyDescent="0.2">
      <c r="A371" s="18" t="s">
        <v>356</v>
      </c>
      <c r="B371" s="19">
        <v>81241</v>
      </c>
      <c r="C371" s="25" t="s">
        <v>1053</v>
      </c>
      <c r="D371" s="25" t="s">
        <v>907</v>
      </c>
      <c r="E371" s="25" t="s">
        <v>1008</v>
      </c>
      <c r="F371" s="25" t="s">
        <v>1196</v>
      </c>
      <c r="G371" s="18" t="s">
        <v>28</v>
      </c>
      <c r="H371" s="20">
        <v>44271</v>
      </c>
      <c r="I371" s="21">
        <v>0</v>
      </c>
      <c r="J371" s="21">
        <v>11305229.503900001</v>
      </c>
      <c r="K371" s="21">
        <v>-1153133</v>
      </c>
      <c r="L371" s="21">
        <v>10152096.503899999</v>
      </c>
      <c r="N371" s="22"/>
      <c r="P371" s="17"/>
    </row>
    <row r="372" spans="1:16" s="13" customFormat="1" ht="20.100000000000001" customHeight="1" x14ac:dyDescent="0.2">
      <c r="A372" s="18" t="s">
        <v>356</v>
      </c>
      <c r="B372" s="19">
        <v>78667</v>
      </c>
      <c r="C372" s="25" t="s">
        <v>654</v>
      </c>
      <c r="D372" s="25" t="s">
        <v>655</v>
      </c>
      <c r="E372" s="25" t="s">
        <v>651</v>
      </c>
      <c r="F372" s="25" t="s">
        <v>1196</v>
      </c>
      <c r="G372" s="18" t="s">
        <v>28</v>
      </c>
      <c r="H372" s="20">
        <v>40697</v>
      </c>
      <c r="I372" s="21">
        <v>7564356.8092</v>
      </c>
      <c r="J372" s="21">
        <v>0</v>
      </c>
      <c r="K372" s="21">
        <v>0</v>
      </c>
      <c r="L372" s="21">
        <v>7564356.8092</v>
      </c>
      <c r="N372" s="22"/>
      <c r="P372" s="17"/>
    </row>
    <row r="373" spans="1:16" s="13" customFormat="1" ht="20.100000000000001" customHeight="1" x14ac:dyDescent="0.2">
      <c r="A373" s="18" t="s">
        <v>356</v>
      </c>
      <c r="B373" s="19">
        <v>79939</v>
      </c>
      <c r="C373" s="25" t="s">
        <v>1114</v>
      </c>
      <c r="D373" s="25" t="s">
        <v>965</v>
      </c>
      <c r="E373" s="25" t="s">
        <v>1030</v>
      </c>
      <c r="F373" s="25" t="s">
        <v>1362</v>
      </c>
      <c r="G373" s="18" t="s">
        <v>1</v>
      </c>
      <c r="H373" s="20">
        <v>36487</v>
      </c>
      <c r="I373" s="21">
        <v>0</v>
      </c>
      <c r="J373" s="21">
        <v>7186145.3736000005</v>
      </c>
      <c r="K373" s="21">
        <v>-718615</v>
      </c>
      <c r="L373" s="21">
        <v>6467530.3736000005</v>
      </c>
      <c r="N373" s="22"/>
      <c r="P373" s="17"/>
    </row>
    <row r="374" spans="1:16" s="13" customFormat="1" ht="20.100000000000001" customHeight="1" x14ac:dyDescent="0.2">
      <c r="A374" s="18" t="s">
        <v>356</v>
      </c>
      <c r="B374" s="19">
        <v>81957</v>
      </c>
      <c r="C374" s="25" t="s">
        <v>1115</v>
      </c>
      <c r="D374" s="25" t="s">
        <v>966</v>
      </c>
      <c r="E374" s="25" t="s">
        <v>1030</v>
      </c>
      <c r="F374" s="25" t="s">
        <v>1362</v>
      </c>
      <c r="G374" s="18" t="s">
        <v>1</v>
      </c>
      <c r="H374" s="20">
        <v>43819</v>
      </c>
      <c r="I374" s="21">
        <v>0</v>
      </c>
      <c r="J374" s="21">
        <v>4901386.2122999998</v>
      </c>
      <c r="K374" s="21">
        <v>-490139</v>
      </c>
      <c r="L374" s="21">
        <v>4411247.2122999998</v>
      </c>
      <c r="N374" s="22"/>
      <c r="P374" s="17"/>
    </row>
    <row r="375" spans="1:16" s="13" customFormat="1" ht="20.100000000000001" customHeight="1" x14ac:dyDescent="0.2">
      <c r="A375" s="18" t="s">
        <v>356</v>
      </c>
      <c r="B375" s="19">
        <v>62857</v>
      </c>
      <c r="C375" s="25" t="s">
        <v>873</v>
      </c>
      <c r="D375" s="25" t="s">
        <v>874</v>
      </c>
      <c r="E375" s="25" t="s">
        <v>868</v>
      </c>
      <c r="F375" s="25" t="s">
        <v>1436</v>
      </c>
      <c r="G375" s="18" t="s">
        <v>57</v>
      </c>
      <c r="I375" s="21">
        <v>9771773.5299999993</v>
      </c>
      <c r="J375" s="21">
        <v>0</v>
      </c>
      <c r="K375" s="21">
        <v>-2469722</v>
      </c>
      <c r="L375" s="21">
        <v>7302051.5300000003</v>
      </c>
      <c r="N375" s="22"/>
      <c r="P375" s="17"/>
    </row>
    <row r="376" spans="1:16" s="13" customFormat="1" ht="20.100000000000001" customHeight="1" x14ac:dyDescent="0.2">
      <c r="A376" s="18" t="s">
        <v>356</v>
      </c>
      <c r="B376" s="19">
        <v>65558</v>
      </c>
      <c r="C376" s="25" t="s">
        <v>400</v>
      </c>
      <c r="D376" s="25" t="s">
        <v>401</v>
      </c>
      <c r="E376" s="25" t="s">
        <v>399</v>
      </c>
      <c r="F376" s="25" t="s">
        <v>1292</v>
      </c>
      <c r="G376" s="18" t="s">
        <v>27</v>
      </c>
      <c r="H376" s="20">
        <v>44533</v>
      </c>
      <c r="I376" s="21">
        <v>251684.53</v>
      </c>
      <c r="J376" s="21">
        <v>-168587</v>
      </c>
      <c r="K376" s="21">
        <v>-83098</v>
      </c>
      <c r="L376" s="21">
        <v>0</v>
      </c>
      <c r="N376" s="22"/>
      <c r="P376" s="17"/>
    </row>
    <row r="377" spans="1:16" s="13" customFormat="1" ht="20.100000000000001" customHeight="1" x14ac:dyDescent="0.2">
      <c r="A377" s="18" t="s">
        <v>356</v>
      </c>
      <c r="B377" s="19">
        <v>78669</v>
      </c>
      <c r="C377" s="25" t="s">
        <v>425</v>
      </c>
      <c r="D377" s="25" t="s">
        <v>426</v>
      </c>
      <c r="E377" s="25" t="s">
        <v>418</v>
      </c>
      <c r="F377" s="25" t="s">
        <v>1292</v>
      </c>
      <c r="G377" s="18" t="s">
        <v>27</v>
      </c>
      <c r="H377" s="20">
        <v>44487</v>
      </c>
      <c r="I377" s="21">
        <v>20206651.331900001</v>
      </c>
      <c r="J377" s="21">
        <v>0</v>
      </c>
      <c r="K377" s="21">
        <v>0</v>
      </c>
      <c r="L377" s="21">
        <v>20206651.331900001</v>
      </c>
      <c r="N377" s="22"/>
      <c r="P377" s="17"/>
    </row>
    <row r="378" spans="1:16" s="13" customFormat="1" ht="20.100000000000001" customHeight="1" x14ac:dyDescent="0.2">
      <c r="A378" s="18" t="s">
        <v>356</v>
      </c>
      <c r="B378" s="19">
        <v>79007</v>
      </c>
      <c r="C378" s="25" t="s">
        <v>503</v>
      </c>
      <c r="D378" s="25" t="s">
        <v>504</v>
      </c>
      <c r="E378" s="25" t="s">
        <v>470</v>
      </c>
      <c r="F378" s="25" t="s">
        <v>1292</v>
      </c>
      <c r="G378" s="18" t="s">
        <v>27</v>
      </c>
      <c r="H378" s="20">
        <v>44886</v>
      </c>
      <c r="I378" s="21">
        <v>9001162.9299999997</v>
      </c>
      <c r="J378" s="21">
        <v>0</v>
      </c>
      <c r="K378" s="21">
        <v>0</v>
      </c>
      <c r="L378" s="21">
        <v>9001162.9299999997</v>
      </c>
      <c r="N378" s="22"/>
      <c r="P378" s="17"/>
    </row>
    <row r="379" spans="1:16" s="13" customFormat="1" ht="20.100000000000001" customHeight="1" x14ac:dyDescent="0.2">
      <c r="A379" s="18" t="s">
        <v>356</v>
      </c>
      <c r="B379" s="19">
        <v>80649</v>
      </c>
      <c r="C379" s="25" t="s">
        <v>757</v>
      </c>
      <c r="D379" s="25" t="s">
        <v>758</v>
      </c>
      <c r="E379" s="25" t="s">
        <v>746</v>
      </c>
      <c r="F379" s="25" t="s">
        <v>1286</v>
      </c>
      <c r="G379" s="18" t="s">
        <v>47</v>
      </c>
      <c r="H379" s="20">
        <v>38708</v>
      </c>
      <c r="I379" s="21">
        <v>112199</v>
      </c>
      <c r="J379" s="21">
        <v>0</v>
      </c>
      <c r="K379" s="21">
        <v>0</v>
      </c>
      <c r="L379" s="21">
        <v>112199</v>
      </c>
      <c r="N379" s="22"/>
      <c r="P379" s="17"/>
    </row>
    <row r="380" spans="1:16" s="13" customFormat="1" ht="20.100000000000001" customHeight="1" x14ac:dyDescent="0.2">
      <c r="A380" s="18" t="s">
        <v>356</v>
      </c>
      <c r="B380" s="19">
        <v>81184</v>
      </c>
      <c r="C380" s="25" t="s">
        <v>225</v>
      </c>
      <c r="D380" s="25" t="s">
        <v>226</v>
      </c>
      <c r="E380" s="25" t="s">
        <v>15</v>
      </c>
      <c r="F380" s="25" t="s">
        <v>1420</v>
      </c>
      <c r="G380" s="18" t="s">
        <v>13</v>
      </c>
      <c r="H380" s="20">
        <v>44286</v>
      </c>
      <c r="I380" s="21">
        <v>408868</v>
      </c>
      <c r="J380" s="21">
        <v>-357557</v>
      </c>
      <c r="K380" s="21">
        <v>-51311</v>
      </c>
      <c r="L380" s="21">
        <v>0</v>
      </c>
      <c r="N380" s="22"/>
      <c r="P380" s="17"/>
    </row>
    <row r="381" spans="1:16" s="13" customFormat="1" ht="20.100000000000001" customHeight="1" x14ac:dyDescent="0.2">
      <c r="A381" s="18" t="s">
        <v>356</v>
      </c>
      <c r="B381" s="19">
        <v>78665</v>
      </c>
      <c r="C381" s="25" t="s">
        <v>615</v>
      </c>
      <c r="D381" s="25" t="s">
        <v>616</v>
      </c>
      <c r="E381" s="25" t="s">
        <v>604</v>
      </c>
      <c r="F381" s="25" t="s">
        <v>1375</v>
      </c>
      <c r="G381" s="18" t="s">
        <v>833</v>
      </c>
      <c r="H381" s="20">
        <v>40394</v>
      </c>
      <c r="I381" s="21">
        <v>2128832.9549000002</v>
      </c>
      <c r="J381" s="21">
        <v>0</v>
      </c>
      <c r="K381" s="21">
        <v>-1706914</v>
      </c>
      <c r="L381" s="21">
        <v>421918.95490000001</v>
      </c>
      <c r="N381" s="22"/>
      <c r="P381" s="17"/>
    </row>
    <row r="382" spans="1:16" s="13" customFormat="1" ht="20.100000000000001" customHeight="1" x14ac:dyDescent="0.2">
      <c r="A382" s="18" t="s">
        <v>356</v>
      </c>
      <c r="B382" s="19">
        <v>78674</v>
      </c>
      <c r="C382" s="25" t="s">
        <v>1113</v>
      </c>
      <c r="D382" s="25" t="s">
        <v>964</v>
      </c>
      <c r="E382" s="25" t="s">
        <v>1029</v>
      </c>
      <c r="F382" s="25" t="s">
        <v>1358</v>
      </c>
      <c r="G382" s="18" t="s">
        <v>11</v>
      </c>
      <c r="H382" s="20">
        <v>44593</v>
      </c>
      <c r="I382" s="21">
        <v>0</v>
      </c>
      <c r="J382" s="21">
        <v>16564242.890000001</v>
      </c>
      <c r="K382" s="21">
        <v>-2359943</v>
      </c>
      <c r="L382" s="21">
        <v>14204299.890000001</v>
      </c>
      <c r="N382" s="22"/>
      <c r="P382" s="17"/>
    </row>
    <row r="383" spans="1:16" s="13" customFormat="1" ht="20.100000000000001" customHeight="1" x14ac:dyDescent="0.2">
      <c r="A383" s="18" t="s">
        <v>356</v>
      </c>
      <c r="B383" s="19">
        <v>81456</v>
      </c>
      <c r="C383" s="25" t="s">
        <v>1144</v>
      </c>
      <c r="D383" s="25" t="s">
        <v>171</v>
      </c>
      <c r="E383" s="25" t="s">
        <v>172</v>
      </c>
      <c r="F383" s="25" t="s">
        <v>1358</v>
      </c>
      <c r="G383" s="18" t="s">
        <v>11</v>
      </c>
      <c r="H383" s="20">
        <v>44217</v>
      </c>
      <c r="I383" s="21">
        <v>2418822.19</v>
      </c>
      <c r="J383" s="21">
        <v>0</v>
      </c>
      <c r="K383" s="21">
        <v>0</v>
      </c>
      <c r="L383" s="21">
        <v>2418822.19</v>
      </c>
      <c r="N383" s="22"/>
      <c r="P383" s="17"/>
    </row>
    <row r="384" spans="1:16" s="13" customFormat="1" ht="20.100000000000001" customHeight="1" x14ac:dyDescent="0.2">
      <c r="A384" s="18" t="s">
        <v>356</v>
      </c>
      <c r="B384" s="19">
        <v>79018</v>
      </c>
      <c r="C384" s="25" t="s">
        <v>173</v>
      </c>
      <c r="D384" s="25" t="s">
        <v>174</v>
      </c>
      <c r="E384" s="25" t="s">
        <v>64</v>
      </c>
      <c r="F384" s="25" t="s">
        <v>1259</v>
      </c>
      <c r="G384" s="18" t="s">
        <v>47</v>
      </c>
      <c r="H384" s="20">
        <v>43396</v>
      </c>
      <c r="I384" s="21">
        <v>2417642</v>
      </c>
      <c r="J384" s="21">
        <v>0</v>
      </c>
      <c r="K384" s="21">
        <v>0</v>
      </c>
      <c r="L384" s="21">
        <v>2417642</v>
      </c>
      <c r="N384" s="22"/>
      <c r="P384" s="17"/>
    </row>
    <row r="385" spans="1:16" s="13" customFormat="1" ht="20.100000000000001" customHeight="1" x14ac:dyDescent="0.2">
      <c r="A385" s="18" t="s">
        <v>356</v>
      </c>
      <c r="B385" s="19">
        <v>80942</v>
      </c>
      <c r="C385" s="25" t="s">
        <v>62</v>
      </c>
      <c r="D385" s="25" t="s">
        <v>63</v>
      </c>
      <c r="E385" s="25" t="s">
        <v>64</v>
      </c>
      <c r="F385" s="25" t="s">
        <v>1259</v>
      </c>
      <c r="G385" s="18" t="s">
        <v>47</v>
      </c>
      <c r="H385" s="20">
        <v>39688</v>
      </c>
      <c r="I385" s="21">
        <v>19335198</v>
      </c>
      <c r="J385" s="21">
        <f>-1111899+5500195+702254</f>
        <v>5090550</v>
      </c>
      <c r="K385" s="21">
        <v>-23723494</v>
      </c>
      <c r="L385" s="21">
        <v>702254</v>
      </c>
      <c r="N385" s="22"/>
      <c r="P385" s="17"/>
    </row>
    <row r="386" spans="1:16" s="13" customFormat="1" ht="20.100000000000001" customHeight="1" x14ac:dyDescent="0.2">
      <c r="A386" s="18" t="s">
        <v>356</v>
      </c>
      <c r="B386" s="19">
        <v>81202</v>
      </c>
      <c r="C386" s="25" t="s">
        <v>233</v>
      </c>
      <c r="D386" s="25" t="s">
        <v>234</v>
      </c>
      <c r="E386" s="25" t="s">
        <v>235</v>
      </c>
      <c r="F386" s="25" t="s">
        <v>1259</v>
      </c>
      <c r="G386" s="18" t="s">
        <v>47</v>
      </c>
      <c r="H386" s="20">
        <v>43795</v>
      </c>
      <c r="I386" s="21">
        <v>70324161.709899992</v>
      </c>
      <c r="J386" s="21">
        <v>0</v>
      </c>
      <c r="K386" s="21">
        <v>0</v>
      </c>
      <c r="L386" s="21">
        <v>70324161.709899992</v>
      </c>
      <c r="N386" s="22"/>
      <c r="P386" s="17"/>
    </row>
    <row r="387" spans="1:16" s="13" customFormat="1" ht="20.100000000000001" customHeight="1" x14ac:dyDescent="0.2">
      <c r="A387" s="18" t="s">
        <v>356</v>
      </c>
      <c r="B387" s="19">
        <v>80345</v>
      </c>
      <c r="C387" s="25" t="s">
        <v>463</v>
      </c>
      <c r="D387" s="25" t="s">
        <v>464</v>
      </c>
      <c r="E387" s="25" t="s">
        <v>454</v>
      </c>
      <c r="F387" s="25" t="s">
        <v>1331</v>
      </c>
      <c r="G387" s="18" t="s">
        <v>3</v>
      </c>
      <c r="H387" s="20">
        <v>44504</v>
      </c>
      <c r="I387" s="21">
        <v>959505.6</v>
      </c>
      <c r="J387" s="21">
        <v>0</v>
      </c>
      <c r="K387" s="21">
        <v>0</v>
      </c>
      <c r="L387" s="21">
        <v>959505.6</v>
      </c>
      <c r="N387" s="22"/>
      <c r="P387" s="17"/>
    </row>
    <row r="388" spans="1:16" s="13" customFormat="1" ht="20.100000000000001" customHeight="1" x14ac:dyDescent="0.2">
      <c r="A388" s="18" t="s">
        <v>356</v>
      </c>
      <c r="B388" s="19">
        <v>81705</v>
      </c>
      <c r="C388" s="25" t="s">
        <v>450</v>
      </c>
      <c r="D388" s="25" t="s">
        <v>451</v>
      </c>
      <c r="E388" s="25" t="s">
        <v>447</v>
      </c>
      <c r="F388" s="25" t="s">
        <v>1331</v>
      </c>
      <c r="G388" s="18" t="s">
        <v>3</v>
      </c>
      <c r="H388" s="20">
        <v>43559</v>
      </c>
      <c r="I388" s="21">
        <v>615370.55000000005</v>
      </c>
      <c r="J388" s="21">
        <v>0</v>
      </c>
      <c r="K388" s="21">
        <v>-615371</v>
      </c>
      <c r="L388" s="21">
        <v>0</v>
      </c>
      <c r="N388" s="22"/>
      <c r="P388" s="17"/>
    </row>
    <row r="389" spans="1:16" s="13" customFormat="1" ht="20.100000000000001" customHeight="1" x14ac:dyDescent="0.2">
      <c r="A389" s="18" t="s">
        <v>356</v>
      </c>
      <c r="B389" s="19">
        <v>79590</v>
      </c>
      <c r="C389" s="25" t="s">
        <v>82</v>
      </c>
      <c r="D389" s="25" t="s">
        <v>83</v>
      </c>
      <c r="E389" s="25" t="s">
        <v>32</v>
      </c>
      <c r="F389" s="25" t="s">
        <v>1382</v>
      </c>
      <c r="G389" s="18" t="s">
        <v>8</v>
      </c>
      <c r="H389" s="20">
        <v>43573</v>
      </c>
      <c r="I389" s="21">
        <v>21001</v>
      </c>
      <c r="J389" s="21">
        <v>0</v>
      </c>
      <c r="K389" s="21">
        <v>0</v>
      </c>
      <c r="L389" s="21">
        <v>21001</v>
      </c>
      <c r="N389" s="22"/>
      <c r="P389" s="17"/>
    </row>
    <row r="390" spans="1:16" s="13" customFormat="1" ht="20.100000000000001" customHeight="1" x14ac:dyDescent="0.2">
      <c r="A390" s="18" t="s">
        <v>356</v>
      </c>
      <c r="B390" s="19">
        <v>79750</v>
      </c>
      <c r="C390" s="25" t="s">
        <v>742</v>
      </c>
      <c r="D390" s="25" t="s">
        <v>743</v>
      </c>
      <c r="E390" s="25" t="s">
        <v>737</v>
      </c>
      <c r="F390" s="25" t="s">
        <v>1382</v>
      </c>
      <c r="G390" s="18" t="s">
        <v>712</v>
      </c>
      <c r="H390" s="20">
        <v>37610</v>
      </c>
      <c r="I390" s="21">
        <v>6315</v>
      </c>
      <c r="J390" s="21">
        <v>0</v>
      </c>
      <c r="K390" s="21">
        <v>0</v>
      </c>
      <c r="L390" s="21">
        <v>6315</v>
      </c>
      <c r="N390" s="22"/>
      <c r="P390" s="17"/>
    </row>
    <row r="391" spans="1:16" s="13" customFormat="1" ht="20.100000000000001" customHeight="1" x14ac:dyDescent="0.2">
      <c r="A391" s="18" t="s">
        <v>356</v>
      </c>
      <c r="B391" s="19">
        <v>79273</v>
      </c>
      <c r="C391" s="25" t="s">
        <v>1049</v>
      </c>
      <c r="D391" s="25" t="s">
        <v>903</v>
      </c>
      <c r="E391" s="25" t="s">
        <v>868</v>
      </c>
      <c r="F391" s="25" t="s">
        <v>1176</v>
      </c>
      <c r="G391" s="18" t="s">
        <v>26</v>
      </c>
      <c r="H391" s="20">
        <v>44617</v>
      </c>
      <c r="I391" s="21">
        <v>0</v>
      </c>
      <c r="J391" s="21">
        <v>10240815.336000001</v>
      </c>
      <c r="K391" s="21">
        <v>-2026921</v>
      </c>
      <c r="L391" s="21">
        <v>8213894.3360000001</v>
      </c>
      <c r="N391" s="22"/>
      <c r="P391" s="17"/>
    </row>
    <row r="392" spans="1:16" s="13" customFormat="1" ht="20.100000000000001" customHeight="1" x14ac:dyDescent="0.2">
      <c r="A392" s="18" t="s">
        <v>356</v>
      </c>
      <c r="B392" s="19">
        <v>79753</v>
      </c>
      <c r="C392" s="25" t="s">
        <v>771</v>
      </c>
      <c r="D392" s="25" t="s">
        <v>772</v>
      </c>
      <c r="E392" s="25" t="s">
        <v>768</v>
      </c>
      <c r="F392" s="25" t="s">
        <v>1340</v>
      </c>
      <c r="G392" s="18" t="s">
        <v>12</v>
      </c>
      <c r="H392" s="20">
        <v>44593</v>
      </c>
      <c r="I392" s="21">
        <v>40700</v>
      </c>
      <c r="J392" s="21">
        <v>0</v>
      </c>
      <c r="K392" s="21">
        <v>0</v>
      </c>
      <c r="L392" s="21">
        <v>40700</v>
      </c>
      <c r="N392" s="22"/>
      <c r="P392" s="17"/>
    </row>
    <row r="393" spans="1:16" s="13" customFormat="1" ht="20.100000000000001" customHeight="1" x14ac:dyDescent="0.2">
      <c r="A393" s="18" t="s">
        <v>356</v>
      </c>
      <c r="B393" s="19">
        <v>78516</v>
      </c>
      <c r="C393" s="25" t="s">
        <v>611</v>
      </c>
      <c r="D393" s="25" t="s">
        <v>612</v>
      </c>
      <c r="E393" s="25" t="s">
        <v>604</v>
      </c>
      <c r="F393" s="25" t="s">
        <v>1398</v>
      </c>
      <c r="G393" s="18" t="s">
        <v>10</v>
      </c>
      <c r="H393" s="20">
        <v>39777</v>
      </c>
      <c r="I393" s="21">
        <v>572072.04</v>
      </c>
      <c r="J393" s="21">
        <v>0</v>
      </c>
      <c r="K393" s="21">
        <v>0</v>
      </c>
      <c r="L393" s="21">
        <v>572072.04</v>
      </c>
      <c r="N393" s="22"/>
      <c r="P393" s="17"/>
    </row>
    <row r="394" spans="1:16" s="13" customFormat="1" ht="20.100000000000001" customHeight="1" x14ac:dyDescent="0.2">
      <c r="A394" s="18" t="s">
        <v>356</v>
      </c>
      <c r="B394" s="19">
        <v>67431</v>
      </c>
      <c r="C394" s="25" t="s">
        <v>1110</v>
      </c>
      <c r="D394" s="25" t="s">
        <v>961</v>
      </c>
      <c r="E394" s="25" t="s">
        <v>1027</v>
      </c>
      <c r="F394" s="25" t="s">
        <v>1354</v>
      </c>
      <c r="G394" s="18" t="s">
        <v>46</v>
      </c>
      <c r="H394" s="20">
        <v>44428</v>
      </c>
      <c r="I394" s="21">
        <v>0</v>
      </c>
      <c r="J394" s="21">
        <v>13327351.1316</v>
      </c>
      <c r="K394" s="21">
        <v>-1495765</v>
      </c>
      <c r="L394" s="21">
        <v>11831586.1316</v>
      </c>
      <c r="N394" s="22"/>
      <c r="P394" s="17"/>
    </row>
    <row r="395" spans="1:16" s="13" customFormat="1" ht="20.100000000000001" customHeight="1" x14ac:dyDescent="0.2">
      <c r="A395" s="18" t="s">
        <v>356</v>
      </c>
      <c r="B395" s="19">
        <v>67369</v>
      </c>
      <c r="C395" s="25" t="s">
        <v>891</v>
      </c>
      <c r="D395" s="25" t="s">
        <v>892</v>
      </c>
      <c r="E395" s="25" t="s">
        <v>893</v>
      </c>
      <c r="F395" s="25" t="s">
        <v>1208</v>
      </c>
      <c r="G395" s="18" t="s">
        <v>33</v>
      </c>
      <c r="H395" s="20">
        <v>44795</v>
      </c>
      <c r="I395" s="21">
        <v>13165961</v>
      </c>
      <c r="J395" s="21">
        <v>0</v>
      </c>
      <c r="K395" s="21">
        <v>0</v>
      </c>
      <c r="L395" s="21">
        <v>13165961</v>
      </c>
      <c r="N395" s="22"/>
      <c r="P395" s="17"/>
    </row>
    <row r="396" spans="1:16" s="13" customFormat="1" ht="20.100000000000001" customHeight="1" x14ac:dyDescent="0.2">
      <c r="A396" s="18" t="s">
        <v>356</v>
      </c>
      <c r="B396" s="19">
        <v>62364</v>
      </c>
      <c r="C396" s="25" t="s">
        <v>1062</v>
      </c>
      <c r="D396" s="25" t="s">
        <v>915</v>
      </c>
      <c r="E396" s="25" t="s">
        <v>815</v>
      </c>
      <c r="F396" s="25" t="s">
        <v>1208</v>
      </c>
      <c r="G396" s="18" t="s">
        <v>47</v>
      </c>
      <c r="H396" s="20">
        <v>43734</v>
      </c>
      <c r="I396" s="21">
        <v>0</v>
      </c>
      <c r="J396" s="21">
        <v>11811654.3719</v>
      </c>
      <c r="K396" s="21">
        <v>-826816</v>
      </c>
      <c r="L396" s="21">
        <v>10984838.3719</v>
      </c>
      <c r="N396" s="22"/>
      <c r="P396" s="17"/>
    </row>
    <row r="397" spans="1:16" s="13" customFormat="1" ht="20.100000000000001" customHeight="1" x14ac:dyDescent="0.2">
      <c r="A397" s="18" t="s">
        <v>356</v>
      </c>
      <c r="B397" s="19">
        <v>78187</v>
      </c>
      <c r="C397" s="25" t="s">
        <v>526</v>
      </c>
      <c r="D397" s="25" t="s">
        <v>527</v>
      </c>
      <c r="E397" s="25" t="s">
        <v>507</v>
      </c>
      <c r="F397" s="25" t="s">
        <v>1186</v>
      </c>
      <c r="G397" s="18" t="s">
        <v>29</v>
      </c>
      <c r="H397" s="20">
        <v>44916</v>
      </c>
      <c r="I397" s="21">
        <v>1737511</v>
      </c>
      <c r="J397" s="21">
        <v>-5290</v>
      </c>
      <c r="K397" s="21">
        <v>-1044821</v>
      </c>
      <c r="L397" s="21">
        <v>687400</v>
      </c>
      <c r="N397" s="22"/>
      <c r="P397" s="17"/>
    </row>
    <row r="398" spans="1:16" s="13" customFormat="1" ht="20.100000000000001" customHeight="1" x14ac:dyDescent="0.2">
      <c r="A398" s="18" t="s">
        <v>356</v>
      </c>
      <c r="B398" s="19">
        <v>79991</v>
      </c>
      <c r="C398" s="25" t="s">
        <v>705</v>
      </c>
      <c r="D398" s="25" t="s">
        <v>706</v>
      </c>
      <c r="E398" s="25" t="s">
        <v>704</v>
      </c>
      <c r="F398" s="25" t="s">
        <v>1250</v>
      </c>
      <c r="G398" s="18" t="s">
        <v>12</v>
      </c>
      <c r="H398" s="20">
        <v>44320</v>
      </c>
      <c r="I398" s="21">
        <v>232489</v>
      </c>
      <c r="J398" s="21">
        <v>0</v>
      </c>
      <c r="K398" s="21">
        <v>0</v>
      </c>
      <c r="L398" s="21">
        <v>232489</v>
      </c>
      <c r="N398" s="22"/>
      <c r="P398" s="17"/>
    </row>
    <row r="399" spans="1:16" s="13" customFormat="1" ht="20.100000000000001" customHeight="1" x14ac:dyDescent="0.2">
      <c r="A399" s="18" t="s">
        <v>356</v>
      </c>
      <c r="B399" s="19">
        <v>81125</v>
      </c>
      <c r="C399" s="25" t="s">
        <v>753</v>
      </c>
      <c r="D399" s="25" t="s">
        <v>754</v>
      </c>
      <c r="E399" s="25" t="s">
        <v>746</v>
      </c>
      <c r="F399" s="25" t="s">
        <v>1250</v>
      </c>
      <c r="G399" s="18" t="s">
        <v>12</v>
      </c>
      <c r="H399" s="20">
        <v>43893</v>
      </c>
      <c r="I399" s="21">
        <v>136934</v>
      </c>
      <c r="J399" s="21">
        <v>0</v>
      </c>
      <c r="K399" s="21">
        <v>0</v>
      </c>
      <c r="L399" s="21">
        <v>136934</v>
      </c>
      <c r="N399" s="22"/>
      <c r="P399" s="17"/>
    </row>
    <row r="400" spans="1:16" s="13" customFormat="1" ht="20.100000000000001" customHeight="1" x14ac:dyDescent="0.2">
      <c r="A400" s="18" t="s">
        <v>356</v>
      </c>
      <c r="B400" s="19">
        <v>79323</v>
      </c>
      <c r="C400" s="25" t="s">
        <v>128</v>
      </c>
      <c r="D400" s="25" t="s">
        <v>129</v>
      </c>
      <c r="E400" s="25" t="s">
        <v>130</v>
      </c>
      <c r="F400" s="25" t="s">
        <v>1384</v>
      </c>
      <c r="G400" s="18" t="s">
        <v>23</v>
      </c>
      <c r="H400" s="20">
        <v>44812</v>
      </c>
      <c r="I400" s="21">
        <v>181252.9448</v>
      </c>
      <c r="J400" s="21">
        <v>0</v>
      </c>
      <c r="K400" s="21">
        <v>0</v>
      </c>
      <c r="L400" s="21">
        <v>181252.9448</v>
      </c>
      <c r="N400" s="22"/>
      <c r="P400" s="17"/>
    </row>
    <row r="401" spans="1:16" s="13" customFormat="1" ht="20.100000000000001" customHeight="1" x14ac:dyDescent="0.2">
      <c r="A401" s="18" t="s">
        <v>356</v>
      </c>
      <c r="B401" s="19">
        <v>80682</v>
      </c>
      <c r="C401" s="25" t="s">
        <v>34</v>
      </c>
      <c r="D401" s="25" t="s">
        <v>35</v>
      </c>
      <c r="E401" s="25" t="s">
        <v>36</v>
      </c>
      <c r="F401" s="25" t="s">
        <v>1310</v>
      </c>
      <c r="G401" s="18" t="s">
        <v>2</v>
      </c>
      <c r="H401" s="20">
        <v>44056</v>
      </c>
      <c r="I401" s="21">
        <v>24970</v>
      </c>
      <c r="J401" s="21">
        <v>0</v>
      </c>
      <c r="K401" s="21">
        <v>0</v>
      </c>
      <c r="L401" s="21">
        <v>24970</v>
      </c>
      <c r="N401" s="22"/>
      <c r="P401" s="17"/>
    </row>
    <row r="402" spans="1:16" s="13" customFormat="1" ht="20.100000000000001" customHeight="1" x14ac:dyDescent="0.2">
      <c r="A402" s="18" t="s">
        <v>356</v>
      </c>
      <c r="B402" s="19">
        <v>81322</v>
      </c>
      <c r="C402" s="25" t="s">
        <v>1084</v>
      </c>
      <c r="D402" s="25" t="s">
        <v>937</v>
      </c>
      <c r="E402" s="25" t="s">
        <v>815</v>
      </c>
      <c r="F402" s="25" t="s">
        <v>1291</v>
      </c>
      <c r="G402" s="18" t="s">
        <v>33</v>
      </c>
      <c r="H402" s="20">
        <v>43795</v>
      </c>
      <c r="I402" s="21">
        <v>0</v>
      </c>
      <c r="J402" s="21">
        <v>10724047.488</v>
      </c>
      <c r="K402" s="21">
        <v>-1511629</v>
      </c>
      <c r="L402" s="21">
        <v>9212418.4879999999</v>
      </c>
      <c r="N402" s="22"/>
      <c r="P402" s="17"/>
    </row>
    <row r="403" spans="1:16" s="13" customFormat="1" ht="20.100000000000001" customHeight="1" x14ac:dyDescent="0.2">
      <c r="A403" s="18" t="s">
        <v>356</v>
      </c>
      <c r="B403" s="19">
        <v>81333</v>
      </c>
      <c r="C403" s="25" t="s">
        <v>193</v>
      </c>
      <c r="D403" s="25" t="s">
        <v>194</v>
      </c>
      <c r="E403" s="25" t="s">
        <v>195</v>
      </c>
      <c r="F403" s="25" t="s">
        <v>1307</v>
      </c>
      <c r="G403" s="18" t="s">
        <v>46</v>
      </c>
      <c r="H403" s="20">
        <v>44799</v>
      </c>
      <c r="I403" s="21">
        <v>533729.54340000008</v>
      </c>
      <c r="J403" s="21">
        <v>0</v>
      </c>
      <c r="K403" s="21">
        <v>0</v>
      </c>
      <c r="L403" s="21">
        <v>533729.54340000008</v>
      </c>
      <c r="N403" s="22"/>
      <c r="P403" s="17"/>
    </row>
    <row r="404" spans="1:16" s="13" customFormat="1" ht="20.100000000000001" customHeight="1" x14ac:dyDescent="0.2">
      <c r="A404" s="18" t="s">
        <v>356</v>
      </c>
      <c r="B404" s="19">
        <v>63634</v>
      </c>
      <c r="C404" s="25" t="s">
        <v>353</v>
      </c>
      <c r="D404" s="25" t="s">
        <v>354</v>
      </c>
      <c r="E404" s="25" t="s">
        <v>355</v>
      </c>
      <c r="F404" s="25" t="s">
        <v>1307</v>
      </c>
      <c r="G404" s="18" t="s">
        <v>46</v>
      </c>
      <c r="H404" s="20">
        <v>43672</v>
      </c>
      <c r="I404" s="21">
        <v>687710</v>
      </c>
      <c r="J404" s="21">
        <v>-471105</v>
      </c>
      <c r="K404" s="21">
        <v>-216605</v>
      </c>
      <c r="L404" s="21">
        <v>0</v>
      </c>
      <c r="N404" s="22"/>
      <c r="P404" s="17"/>
    </row>
    <row r="405" spans="1:16" s="13" customFormat="1" ht="20.100000000000001" customHeight="1" x14ac:dyDescent="0.2">
      <c r="A405" s="18" t="s">
        <v>356</v>
      </c>
      <c r="B405" s="19">
        <v>79785</v>
      </c>
      <c r="C405" s="25" t="s">
        <v>169</v>
      </c>
      <c r="D405" s="25" t="s">
        <v>170</v>
      </c>
      <c r="E405" s="25" t="s">
        <v>127</v>
      </c>
      <c r="F405" s="25" t="s">
        <v>1207</v>
      </c>
      <c r="G405" s="18" t="s">
        <v>46</v>
      </c>
      <c r="H405" s="20">
        <v>42307</v>
      </c>
      <c r="I405" s="21">
        <v>11745232.16</v>
      </c>
      <c r="J405" s="21">
        <v>0</v>
      </c>
      <c r="K405" s="21">
        <v>-403076</v>
      </c>
      <c r="L405" s="21">
        <v>11342156.16</v>
      </c>
      <c r="N405" s="22"/>
      <c r="P405" s="17"/>
    </row>
    <row r="406" spans="1:16" s="13" customFormat="1" ht="20.100000000000001" customHeight="1" x14ac:dyDescent="0.2">
      <c r="A406" s="18" t="s">
        <v>356</v>
      </c>
      <c r="B406" s="19">
        <v>68016</v>
      </c>
      <c r="C406" s="25" t="s">
        <v>595</v>
      </c>
      <c r="D406" s="25" t="s">
        <v>596</v>
      </c>
      <c r="E406" s="25" t="s">
        <v>582</v>
      </c>
      <c r="F406" s="25" t="s">
        <v>1179</v>
      </c>
      <c r="G406" s="18" t="s">
        <v>29</v>
      </c>
      <c r="H406" s="20">
        <v>44475</v>
      </c>
      <c r="I406" s="21">
        <v>5765204.2300000004</v>
      </c>
      <c r="J406" s="21">
        <v>129341</v>
      </c>
      <c r="K406" s="21">
        <v>-4532915</v>
      </c>
      <c r="L406" s="21">
        <v>1361630</v>
      </c>
      <c r="N406" s="22"/>
      <c r="P406" s="17"/>
    </row>
    <row r="407" spans="1:16" s="13" customFormat="1" ht="20.100000000000001" customHeight="1" x14ac:dyDescent="0.2">
      <c r="A407" s="18" t="s">
        <v>356</v>
      </c>
      <c r="B407" s="19">
        <v>66744</v>
      </c>
      <c r="C407" s="25" t="s">
        <v>510</v>
      </c>
      <c r="D407" s="25" t="s">
        <v>511</v>
      </c>
      <c r="E407" s="25" t="s">
        <v>507</v>
      </c>
      <c r="F407" s="25" t="s">
        <v>1193</v>
      </c>
      <c r="G407" s="18" t="s">
        <v>28</v>
      </c>
      <c r="H407" s="20">
        <v>44880</v>
      </c>
      <c r="I407" s="21">
        <v>449093.12</v>
      </c>
      <c r="J407" s="21">
        <v>0</v>
      </c>
      <c r="K407" s="21">
        <v>0</v>
      </c>
      <c r="L407" s="21">
        <v>449093.12</v>
      </c>
      <c r="N407" s="22"/>
      <c r="P407" s="17"/>
    </row>
    <row r="408" spans="1:16" s="13" customFormat="1" ht="20.100000000000001" customHeight="1" x14ac:dyDescent="0.2">
      <c r="A408" s="18" t="s">
        <v>356</v>
      </c>
      <c r="B408" s="19">
        <v>79588</v>
      </c>
      <c r="C408" s="25" t="s">
        <v>658</v>
      </c>
      <c r="D408" s="25" t="s">
        <v>659</v>
      </c>
      <c r="E408" s="25" t="s">
        <v>651</v>
      </c>
      <c r="F408" s="25" t="s">
        <v>1193</v>
      </c>
      <c r="G408" s="18" t="s">
        <v>14</v>
      </c>
      <c r="H408" s="20">
        <v>43742</v>
      </c>
      <c r="I408" s="21">
        <v>3097871.12</v>
      </c>
      <c r="J408" s="21">
        <v>0</v>
      </c>
      <c r="K408" s="21">
        <v>-2854477</v>
      </c>
      <c r="L408" s="21">
        <v>243394.12</v>
      </c>
      <c r="M408" s="23"/>
      <c r="N408" s="22"/>
      <c r="P408" s="17"/>
    </row>
    <row r="409" spans="1:16" s="13" customFormat="1" ht="20.100000000000001" customHeight="1" x14ac:dyDescent="0.2">
      <c r="A409" s="18" t="s">
        <v>356</v>
      </c>
      <c r="B409" s="19">
        <v>81607</v>
      </c>
      <c r="C409" s="25" t="s">
        <v>338</v>
      </c>
      <c r="D409" s="25" t="s">
        <v>339</v>
      </c>
      <c r="E409" s="25" t="s">
        <v>19</v>
      </c>
      <c r="F409" s="25" t="s">
        <v>1193</v>
      </c>
      <c r="G409" s="18" t="s">
        <v>28</v>
      </c>
      <c r="H409" s="20">
        <v>44187</v>
      </c>
      <c r="I409" s="21">
        <v>6807809.7917999998</v>
      </c>
      <c r="J409" s="21">
        <v>0</v>
      </c>
      <c r="K409" s="21">
        <v>0</v>
      </c>
      <c r="L409" s="21">
        <v>6807809.7917999998</v>
      </c>
      <c r="N409" s="22"/>
      <c r="P409" s="17"/>
    </row>
    <row r="410" spans="1:16" s="13" customFormat="1" ht="20.100000000000001" customHeight="1" x14ac:dyDescent="0.2">
      <c r="A410" s="18" t="s">
        <v>356</v>
      </c>
      <c r="B410" s="19">
        <v>67221</v>
      </c>
      <c r="C410" s="25" t="s">
        <v>501</v>
      </c>
      <c r="D410" s="25" t="s">
        <v>502</v>
      </c>
      <c r="E410" s="25" t="s">
        <v>470</v>
      </c>
      <c r="F410" s="25" t="s">
        <v>1359</v>
      </c>
      <c r="G410" s="18" t="s">
        <v>27</v>
      </c>
      <c r="H410" s="20">
        <v>44376</v>
      </c>
      <c r="I410" s="21">
        <v>9242499.2774</v>
      </c>
      <c r="J410" s="21">
        <v>0</v>
      </c>
      <c r="K410" s="21">
        <v>-9003987</v>
      </c>
      <c r="L410" s="21">
        <v>238512.27739999999</v>
      </c>
      <c r="N410" s="22"/>
      <c r="P410" s="17"/>
    </row>
    <row r="411" spans="1:16" s="13" customFormat="1" ht="20.100000000000001" customHeight="1" x14ac:dyDescent="0.2">
      <c r="A411" s="18" t="s">
        <v>356</v>
      </c>
      <c r="B411" s="19">
        <v>82173</v>
      </c>
      <c r="C411" s="25" t="s">
        <v>1104</v>
      </c>
      <c r="D411" s="25" t="s">
        <v>955</v>
      </c>
      <c r="E411" s="25" t="s">
        <v>1011</v>
      </c>
      <c r="F411" s="25" t="s">
        <v>1348</v>
      </c>
      <c r="G411" s="18" t="s">
        <v>11</v>
      </c>
      <c r="H411" s="20">
        <v>36872</v>
      </c>
      <c r="I411" s="21">
        <v>0</v>
      </c>
      <c r="J411" s="21">
        <v>14588764.977600001</v>
      </c>
      <c r="K411" s="21">
        <v>-1458876</v>
      </c>
      <c r="L411" s="21">
        <v>13129888.977600001</v>
      </c>
      <c r="N411" s="22"/>
      <c r="P411" s="17"/>
    </row>
    <row r="412" spans="1:16" s="13" customFormat="1" ht="20.100000000000001" customHeight="1" x14ac:dyDescent="0.2">
      <c r="A412" s="18" t="s">
        <v>356</v>
      </c>
      <c r="B412" s="19">
        <v>81159</v>
      </c>
      <c r="C412" s="25" t="s">
        <v>553</v>
      </c>
      <c r="D412" s="25" t="s">
        <v>554</v>
      </c>
      <c r="E412" s="25" t="s">
        <v>552</v>
      </c>
      <c r="F412" s="25" t="s">
        <v>1236</v>
      </c>
      <c r="G412" s="18" t="s">
        <v>9</v>
      </c>
      <c r="H412" s="20">
        <v>43451</v>
      </c>
      <c r="I412" s="21">
        <v>290465</v>
      </c>
      <c r="J412" s="21">
        <v>0</v>
      </c>
      <c r="K412" s="21">
        <v>0</v>
      </c>
      <c r="L412" s="21">
        <v>290465</v>
      </c>
      <c r="N412" s="22"/>
      <c r="P412" s="17"/>
    </row>
    <row r="413" spans="1:16" s="13" customFormat="1" ht="20.100000000000001" customHeight="1" x14ac:dyDescent="0.2">
      <c r="A413" s="18" t="s">
        <v>356</v>
      </c>
      <c r="B413" s="19">
        <v>79902</v>
      </c>
      <c r="C413" s="25" t="s">
        <v>175</v>
      </c>
      <c r="D413" s="25" t="s">
        <v>176</v>
      </c>
      <c r="E413" s="25" t="s">
        <v>130</v>
      </c>
      <c r="F413" s="25" t="s">
        <v>1396</v>
      </c>
      <c r="G413" s="18" t="s">
        <v>7</v>
      </c>
      <c r="H413" s="20">
        <v>43097</v>
      </c>
      <c r="I413" s="21">
        <v>6651215.2800000003</v>
      </c>
      <c r="J413" s="21">
        <v>0</v>
      </c>
      <c r="K413" s="21">
        <v>0</v>
      </c>
      <c r="L413" s="21">
        <v>6651215.2800000003</v>
      </c>
      <c r="N413" s="22"/>
      <c r="P413" s="17"/>
    </row>
    <row r="414" spans="1:16" s="13" customFormat="1" ht="20.100000000000001" customHeight="1" x14ac:dyDescent="0.2">
      <c r="A414" s="18" t="s">
        <v>356</v>
      </c>
      <c r="B414" s="19">
        <v>81760</v>
      </c>
      <c r="C414" s="25" t="s">
        <v>291</v>
      </c>
      <c r="D414" s="25" t="s">
        <v>292</v>
      </c>
      <c r="E414" s="25" t="s">
        <v>6</v>
      </c>
      <c r="F414" s="25" t="s">
        <v>1396</v>
      </c>
      <c r="G414" s="18" t="s">
        <v>7</v>
      </c>
      <c r="H414" s="20">
        <v>43123</v>
      </c>
      <c r="I414" s="21">
        <v>15698124</v>
      </c>
      <c r="J414" s="21">
        <v>0</v>
      </c>
      <c r="K414" s="21">
        <v>0</v>
      </c>
      <c r="L414" s="21">
        <v>15698124</v>
      </c>
      <c r="N414" s="22"/>
      <c r="P414" s="17"/>
    </row>
    <row r="415" spans="1:16" s="13" customFormat="1" ht="20.100000000000001" customHeight="1" x14ac:dyDescent="0.2">
      <c r="A415" s="18" t="s">
        <v>356</v>
      </c>
      <c r="B415" s="19">
        <v>80485</v>
      </c>
      <c r="C415" s="25" t="s">
        <v>437</v>
      </c>
      <c r="D415" s="25" t="s">
        <v>438</v>
      </c>
      <c r="E415" s="25" t="s">
        <v>436</v>
      </c>
      <c r="F415" s="25" t="s">
        <v>1203</v>
      </c>
      <c r="G415" s="18" t="s">
        <v>70</v>
      </c>
      <c r="H415" s="20">
        <v>43829</v>
      </c>
      <c r="I415" s="21">
        <v>1928157</v>
      </c>
      <c r="J415" s="21">
        <v>0</v>
      </c>
      <c r="K415" s="21">
        <v>0</v>
      </c>
      <c r="L415" s="21">
        <v>1928157</v>
      </c>
      <c r="N415" s="22"/>
      <c r="P415" s="17"/>
    </row>
    <row r="416" spans="1:16" s="13" customFormat="1" ht="20.100000000000001" customHeight="1" x14ac:dyDescent="0.2">
      <c r="A416" s="18" t="s">
        <v>356</v>
      </c>
      <c r="B416" s="19">
        <v>79752</v>
      </c>
      <c r="C416" s="25" t="s">
        <v>597</v>
      </c>
      <c r="D416" s="25" t="s">
        <v>598</v>
      </c>
      <c r="E416" s="25" t="s">
        <v>582</v>
      </c>
      <c r="F416" s="25" t="s">
        <v>1203</v>
      </c>
      <c r="G416" s="18" t="s">
        <v>70</v>
      </c>
      <c r="H416" s="20">
        <v>44651</v>
      </c>
      <c r="I416" s="21">
        <v>8026172.7671000008</v>
      </c>
      <c r="J416" s="21">
        <v>0</v>
      </c>
      <c r="K416" s="21">
        <v>-336104</v>
      </c>
      <c r="L416" s="21">
        <v>7690068.7671000008</v>
      </c>
      <c r="N416" s="22"/>
      <c r="P416" s="17"/>
    </row>
    <row r="417" spans="1:16" s="13" customFormat="1" ht="20.100000000000001" customHeight="1" x14ac:dyDescent="0.2">
      <c r="A417" s="18" t="s">
        <v>356</v>
      </c>
      <c r="B417" s="19">
        <v>79272</v>
      </c>
      <c r="C417" s="25" t="s">
        <v>41</v>
      </c>
      <c r="D417" s="25" t="s">
        <v>42</v>
      </c>
      <c r="E417" s="25" t="s">
        <v>19</v>
      </c>
      <c r="F417" s="25" t="s">
        <v>1349</v>
      </c>
      <c r="G417" s="18" t="s">
        <v>33</v>
      </c>
      <c r="H417" s="20">
        <v>43818</v>
      </c>
      <c r="I417" s="21">
        <v>14391450.168</v>
      </c>
      <c r="J417" s="21">
        <v>0</v>
      </c>
      <c r="K417" s="21">
        <v>-13985642</v>
      </c>
      <c r="L417" s="21">
        <v>405808</v>
      </c>
      <c r="N417" s="22"/>
      <c r="P417" s="17"/>
    </row>
    <row r="418" spans="1:16" s="13" customFormat="1" ht="20.100000000000001" customHeight="1" x14ac:dyDescent="0.2">
      <c r="A418" s="18" t="s">
        <v>356</v>
      </c>
      <c r="B418" s="19">
        <v>81003</v>
      </c>
      <c r="C418" s="25" t="s">
        <v>713</v>
      </c>
      <c r="D418" s="25" t="s">
        <v>714</v>
      </c>
      <c r="E418" s="25" t="s">
        <v>709</v>
      </c>
      <c r="F418" s="25" t="s">
        <v>1322</v>
      </c>
      <c r="G418" s="18" t="s">
        <v>533</v>
      </c>
      <c r="H418" s="20">
        <v>43776</v>
      </c>
      <c r="I418" s="21">
        <v>2000</v>
      </c>
      <c r="J418" s="21">
        <v>0</v>
      </c>
      <c r="K418" s="21">
        <v>0</v>
      </c>
      <c r="L418" s="21">
        <v>2000</v>
      </c>
      <c r="N418" s="22"/>
      <c r="P418" s="17"/>
    </row>
    <row r="419" spans="1:16" s="13" customFormat="1" ht="20.100000000000001" customHeight="1" x14ac:dyDescent="0.2">
      <c r="A419" s="18" t="s">
        <v>356</v>
      </c>
      <c r="B419" s="19">
        <v>79935</v>
      </c>
      <c r="C419" s="25" t="s">
        <v>227</v>
      </c>
      <c r="D419" s="25" t="s">
        <v>228</v>
      </c>
      <c r="E419" s="25" t="s">
        <v>229</v>
      </c>
      <c r="F419" s="25" t="s">
        <v>1378</v>
      </c>
      <c r="G419" s="18" t="s">
        <v>120</v>
      </c>
      <c r="H419" s="20">
        <v>44027</v>
      </c>
      <c r="I419" s="21">
        <v>1771376.97</v>
      </c>
      <c r="J419" s="21">
        <v>0</v>
      </c>
      <c r="K419" s="21">
        <v>0</v>
      </c>
      <c r="L419" s="21">
        <v>1771376.97</v>
      </c>
      <c r="N419" s="22"/>
      <c r="P419" s="17"/>
    </row>
    <row r="420" spans="1:16" s="13" customFormat="1" ht="20.100000000000001" customHeight="1" x14ac:dyDescent="0.2">
      <c r="A420" s="18" t="s">
        <v>356</v>
      </c>
      <c r="B420" s="19">
        <v>81991</v>
      </c>
      <c r="C420" s="25" t="s">
        <v>879</v>
      </c>
      <c r="D420" s="25" t="s">
        <v>880</v>
      </c>
      <c r="E420" s="25" t="s">
        <v>868</v>
      </c>
      <c r="F420" s="25" t="s">
        <v>1241</v>
      </c>
      <c r="G420" s="18" t="s">
        <v>3</v>
      </c>
      <c r="H420" s="20">
        <v>43424</v>
      </c>
      <c r="I420" s="21">
        <v>10009790.9277</v>
      </c>
      <c r="J420" s="21">
        <v>0</v>
      </c>
      <c r="K420" s="21">
        <v>-8461455</v>
      </c>
      <c r="L420" s="21">
        <v>1548335.9277000001</v>
      </c>
      <c r="N420" s="22"/>
      <c r="P420" s="17"/>
    </row>
    <row r="421" spans="1:16" s="13" customFormat="1" ht="20.100000000000001" customHeight="1" x14ac:dyDescent="0.2">
      <c r="A421" s="18" t="s">
        <v>356</v>
      </c>
      <c r="B421" s="19">
        <v>78412</v>
      </c>
      <c r="C421" s="25" t="s">
        <v>861</v>
      </c>
      <c r="D421" s="25" t="s">
        <v>862</v>
      </c>
      <c r="E421" s="25" t="s">
        <v>651</v>
      </c>
      <c r="F421" s="25" t="s">
        <v>1241</v>
      </c>
      <c r="G421" s="18" t="s">
        <v>10</v>
      </c>
      <c r="H421" s="20">
        <v>44180</v>
      </c>
      <c r="I421" s="21">
        <v>5970956.5</v>
      </c>
      <c r="J421" s="21">
        <v>0</v>
      </c>
      <c r="K421" s="21">
        <v>-5883128</v>
      </c>
      <c r="L421" s="21">
        <v>87828.5</v>
      </c>
      <c r="N421" s="22"/>
      <c r="P421" s="17"/>
    </row>
    <row r="422" spans="1:16" s="13" customFormat="1" ht="20.100000000000001" customHeight="1" x14ac:dyDescent="0.2">
      <c r="A422" s="18" t="s">
        <v>356</v>
      </c>
      <c r="B422" s="19">
        <v>80362</v>
      </c>
      <c r="C422" s="25" t="s">
        <v>619</v>
      </c>
      <c r="D422" s="25" t="s">
        <v>620</v>
      </c>
      <c r="E422" s="25" t="s">
        <v>604</v>
      </c>
      <c r="F422" s="25" t="s">
        <v>1241</v>
      </c>
      <c r="G422" s="18" t="s">
        <v>46</v>
      </c>
      <c r="H422" s="20">
        <v>38657</v>
      </c>
      <c r="I422" s="21">
        <v>197163.76</v>
      </c>
      <c r="J422" s="21">
        <v>-100990</v>
      </c>
      <c r="K422" s="21">
        <v>-96174</v>
      </c>
      <c r="L422" s="21">
        <v>0</v>
      </c>
      <c r="N422" s="22"/>
      <c r="P422" s="17"/>
    </row>
    <row r="423" spans="1:16" s="13" customFormat="1" ht="20.100000000000001" customHeight="1" x14ac:dyDescent="0.2">
      <c r="A423" s="18" t="s">
        <v>356</v>
      </c>
      <c r="B423" s="19">
        <v>79479</v>
      </c>
      <c r="C423" s="25" t="s">
        <v>479</v>
      </c>
      <c r="D423" s="25" t="s">
        <v>480</v>
      </c>
      <c r="E423" s="25" t="s">
        <v>470</v>
      </c>
      <c r="F423" s="25" t="s">
        <v>1432</v>
      </c>
      <c r="G423" s="18" t="s">
        <v>25</v>
      </c>
      <c r="I423" s="21">
        <v>9238913</v>
      </c>
      <c r="J423" s="21">
        <v>0</v>
      </c>
      <c r="K423" s="21">
        <v>-600000</v>
      </c>
      <c r="L423" s="21">
        <v>8638913</v>
      </c>
      <c r="N423" s="22"/>
      <c r="P423" s="17"/>
    </row>
    <row r="424" spans="1:16" s="13" customFormat="1" ht="20.100000000000001" customHeight="1" x14ac:dyDescent="0.2">
      <c r="A424" s="18" t="s">
        <v>356</v>
      </c>
      <c r="B424" s="19">
        <v>80537</v>
      </c>
      <c r="C424" s="25" t="s">
        <v>1055</v>
      </c>
      <c r="D424" s="25" t="s">
        <v>909</v>
      </c>
      <c r="E424" s="25" t="s">
        <v>1010</v>
      </c>
      <c r="F424" s="25" t="s">
        <v>1211</v>
      </c>
      <c r="G424" s="18" t="s">
        <v>1043</v>
      </c>
      <c r="H424" s="20">
        <v>38860</v>
      </c>
      <c r="I424" s="21">
        <v>2174297</v>
      </c>
      <c r="J424" s="21">
        <v>0</v>
      </c>
      <c r="K424" s="21">
        <v>-2143097</v>
      </c>
      <c r="L424" s="21">
        <f>I424+J424+K424</f>
        <v>31200</v>
      </c>
      <c r="N424" s="22"/>
      <c r="P424" s="17"/>
    </row>
    <row r="425" spans="1:16" s="13" customFormat="1" ht="20.100000000000001" customHeight="1" x14ac:dyDescent="0.2">
      <c r="A425" s="18" t="s">
        <v>356</v>
      </c>
      <c r="B425" s="19">
        <v>81030</v>
      </c>
      <c r="C425" s="25" t="s">
        <v>360</v>
      </c>
      <c r="D425" s="25" t="s">
        <v>361</v>
      </c>
      <c r="E425" s="25" t="s">
        <v>362</v>
      </c>
      <c r="F425" s="25" t="s">
        <v>1211</v>
      </c>
      <c r="G425" s="18" t="s">
        <v>25</v>
      </c>
      <c r="H425" s="20">
        <v>44180</v>
      </c>
      <c r="I425" s="21">
        <v>570793</v>
      </c>
      <c r="J425" s="21">
        <v>0</v>
      </c>
      <c r="K425" s="21">
        <v>0</v>
      </c>
      <c r="L425" s="21">
        <v>570793</v>
      </c>
      <c r="N425" s="22"/>
      <c r="P425" s="17"/>
    </row>
    <row r="426" spans="1:16" s="13" customFormat="1" ht="20.100000000000001" customHeight="1" x14ac:dyDescent="0.2">
      <c r="A426" s="18" t="s">
        <v>356</v>
      </c>
      <c r="B426" s="19">
        <v>80925</v>
      </c>
      <c r="C426" s="25" t="s">
        <v>1142</v>
      </c>
      <c r="D426" s="25" t="s">
        <v>994</v>
      </c>
      <c r="E426" s="25" t="s">
        <v>1010</v>
      </c>
      <c r="F426" s="25" t="s">
        <v>1211</v>
      </c>
      <c r="G426" s="18" t="s">
        <v>1043</v>
      </c>
      <c r="H426" s="20">
        <v>44916</v>
      </c>
      <c r="I426" s="21">
        <v>4938080.46</v>
      </c>
      <c r="J426" s="21">
        <v>0</v>
      </c>
      <c r="K426" s="21">
        <v>-2389042</v>
      </c>
      <c r="L426" s="21">
        <f>I426+J426+K426</f>
        <v>2549038.46</v>
      </c>
      <c r="N426" s="22"/>
      <c r="P426" s="17"/>
    </row>
    <row r="427" spans="1:16" s="13" customFormat="1" ht="20.100000000000001" customHeight="1" x14ac:dyDescent="0.2">
      <c r="A427" s="18" t="s">
        <v>356</v>
      </c>
      <c r="B427" s="19">
        <v>79046</v>
      </c>
      <c r="C427" s="25" t="s">
        <v>687</v>
      </c>
      <c r="D427" s="25" t="s">
        <v>688</v>
      </c>
      <c r="E427" s="25" t="s">
        <v>1008</v>
      </c>
      <c r="F427" s="25" t="s">
        <v>1405</v>
      </c>
      <c r="G427" s="18" t="s">
        <v>57</v>
      </c>
      <c r="H427" s="20">
        <v>43293</v>
      </c>
      <c r="I427" s="21">
        <v>5061230.6786000002</v>
      </c>
      <c r="J427" s="21">
        <v>0</v>
      </c>
      <c r="K427" s="21">
        <v>-1033501</v>
      </c>
      <c r="L427" s="21">
        <v>4027729.6786000002</v>
      </c>
      <c r="M427" s="23"/>
      <c r="N427" s="22"/>
      <c r="P427" s="17"/>
    </row>
    <row r="428" spans="1:16" s="13" customFormat="1" ht="20.100000000000001" customHeight="1" x14ac:dyDescent="0.2">
      <c r="A428" s="18" t="s">
        <v>356</v>
      </c>
      <c r="B428" s="19">
        <v>80049</v>
      </c>
      <c r="C428" s="25" t="s">
        <v>679</v>
      </c>
      <c r="D428" s="25" t="s">
        <v>680</v>
      </c>
      <c r="E428" s="25" t="s">
        <v>1008</v>
      </c>
      <c r="F428" s="25" t="s">
        <v>1405</v>
      </c>
      <c r="G428" s="18" t="s">
        <v>57</v>
      </c>
      <c r="H428" s="20">
        <v>43738</v>
      </c>
      <c r="I428" s="21">
        <v>7345325.7599999998</v>
      </c>
      <c r="J428" s="21">
        <v>0</v>
      </c>
      <c r="K428" s="21">
        <v>-1701712</v>
      </c>
      <c r="L428" s="21">
        <v>5643613.7599999998</v>
      </c>
      <c r="N428" s="22"/>
      <c r="P428" s="17"/>
    </row>
    <row r="429" spans="1:16" s="13" customFormat="1" ht="20.100000000000001" customHeight="1" x14ac:dyDescent="0.2">
      <c r="A429" s="18" t="s">
        <v>356</v>
      </c>
      <c r="B429" s="19">
        <v>67531</v>
      </c>
      <c r="C429" s="25" t="s">
        <v>495</v>
      </c>
      <c r="D429" s="25" t="s">
        <v>496</v>
      </c>
      <c r="E429" s="25" t="s">
        <v>470</v>
      </c>
      <c r="F429" s="25" t="s">
        <v>1338</v>
      </c>
      <c r="G429" s="18" t="s">
        <v>57</v>
      </c>
      <c r="H429" s="20">
        <v>44054</v>
      </c>
      <c r="I429" s="21">
        <v>9127762.5067999996</v>
      </c>
      <c r="J429" s="21">
        <v>0</v>
      </c>
      <c r="K429" s="21">
        <v>0</v>
      </c>
      <c r="L429" s="21">
        <v>9127762.5067999996</v>
      </c>
      <c r="N429" s="22"/>
      <c r="P429" s="17"/>
    </row>
    <row r="430" spans="1:16" s="13" customFormat="1" ht="20.100000000000001" customHeight="1" x14ac:dyDescent="0.2">
      <c r="A430" s="18" t="s">
        <v>356</v>
      </c>
      <c r="B430" s="19">
        <v>81671</v>
      </c>
      <c r="C430" s="25" t="s">
        <v>1151</v>
      </c>
      <c r="D430" s="25" t="s">
        <v>1002</v>
      </c>
      <c r="E430" s="25" t="s">
        <v>815</v>
      </c>
      <c r="F430" s="25" t="s">
        <v>1338</v>
      </c>
      <c r="G430" s="18" t="s">
        <v>57</v>
      </c>
      <c r="I430" s="21">
        <v>0</v>
      </c>
      <c r="J430" s="21">
        <v>5203085.1194000002</v>
      </c>
      <c r="K430" s="21">
        <v>-650386</v>
      </c>
      <c r="L430" s="21">
        <v>4552699.1194000002</v>
      </c>
      <c r="N430" s="22"/>
      <c r="P430" s="17"/>
    </row>
    <row r="431" spans="1:16" s="13" customFormat="1" ht="20.100000000000001" customHeight="1" x14ac:dyDescent="0.2">
      <c r="A431" s="18" t="s">
        <v>356</v>
      </c>
      <c r="B431" s="19">
        <v>78673</v>
      </c>
      <c r="C431" s="25" t="s">
        <v>840</v>
      </c>
      <c r="D431" s="25" t="s">
        <v>841</v>
      </c>
      <c r="E431" s="25" t="s">
        <v>842</v>
      </c>
      <c r="F431" s="25" t="s">
        <v>1347</v>
      </c>
      <c r="G431" s="18" t="s">
        <v>1</v>
      </c>
      <c r="H431" s="20">
        <v>44285</v>
      </c>
      <c r="I431" s="21">
        <v>9217501.2620999999</v>
      </c>
      <c r="J431" s="21">
        <v>0</v>
      </c>
      <c r="K431" s="21">
        <v>0</v>
      </c>
      <c r="L431" s="21">
        <v>9217501.2620999999</v>
      </c>
      <c r="N431" s="22"/>
      <c r="P431" s="17"/>
    </row>
    <row r="432" spans="1:16" s="13" customFormat="1" ht="20.100000000000001" customHeight="1" x14ac:dyDescent="0.2">
      <c r="A432" s="18" t="s">
        <v>356</v>
      </c>
      <c r="B432" s="19">
        <v>79371</v>
      </c>
      <c r="C432" s="25" t="s">
        <v>684</v>
      </c>
      <c r="D432" s="25" t="s">
        <v>685</v>
      </c>
      <c r="E432" s="25" t="s">
        <v>1008</v>
      </c>
      <c r="F432" s="25" t="s">
        <v>1324</v>
      </c>
      <c r="G432" s="18" t="s">
        <v>51</v>
      </c>
      <c r="H432" s="20">
        <v>44883</v>
      </c>
      <c r="I432" s="21">
        <v>16308831.946400002</v>
      </c>
      <c r="J432" s="21">
        <v>0</v>
      </c>
      <c r="K432" s="21">
        <v>-75000</v>
      </c>
      <c r="L432" s="21">
        <v>16233831.946400002</v>
      </c>
      <c r="N432" s="22"/>
      <c r="P432" s="17"/>
    </row>
    <row r="433" spans="1:16" s="13" customFormat="1" ht="20.100000000000001" customHeight="1" x14ac:dyDescent="0.2">
      <c r="A433" s="18" t="s">
        <v>356</v>
      </c>
      <c r="B433" s="19">
        <v>79159</v>
      </c>
      <c r="C433" s="25" t="s">
        <v>1096</v>
      </c>
      <c r="D433" s="25" t="s">
        <v>948</v>
      </c>
      <c r="E433" s="25" t="s">
        <v>681</v>
      </c>
      <c r="F433" s="25" t="s">
        <v>1324</v>
      </c>
      <c r="G433" s="18" t="s">
        <v>51</v>
      </c>
      <c r="H433" s="20">
        <v>44350</v>
      </c>
      <c r="I433" s="21">
        <v>0</v>
      </c>
      <c r="J433" s="21">
        <v>20170382.800000001</v>
      </c>
      <c r="K433" s="21">
        <v>-2951126</v>
      </c>
      <c r="L433" s="21">
        <v>17219256.800000001</v>
      </c>
      <c r="N433" s="22"/>
      <c r="P433" s="17"/>
    </row>
    <row r="434" spans="1:16" s="13" customFormat="1" ht="20.100000000000001" customHeight="1" x14ac:dyDescent="0.2">
      <c r="A434" s="18" t="s">
        <v>356</v>
      </c>
      <c r="B434" s="19">
        <v>81631</v>
      </c>
      <c r="C434" s="25" t="s">
        <v>1064</v>
      </c>
      <c r="D434" s="25" t="s">
        <v>917</v>
      </c>
      <c r="E434" s="25" t="s">
        <v>681</v>
      </c>
      <c r="F434" s="25" t="s">
        <v>1228</v>
      </c>
      <c r="G434" s="18" t="s">
        <v>28</v>
      </c>
      <c r="H434" s="20">
        <v>44447</v>
      </c>
      <c r="I434" s="21">
        <v>0</v>
      </c>
      <c r="J434" s="21">
        <v>17647136.459899999</v>
      </c>
      <c r="K434" s="21">
        <v>-2837153</v>
      </c>
      <c r="L434" s="21">
        <v>14809983.459899999</v>
      </c>
      <c r="N434" s="22"/>
      <c r="P434" s="17"/>
    </row>
    <row r="435" spans="1:16" s="13" customFormat="1" ht="20.100000000000001" customHeight="1" x14ac:dyDescent="0.2">
      <c r="A435" s="18" t="s">
        <v>356</v>
      </c>
      <c r="B435" s="19">
        <v>78830</v>
      </c>
      <c r="C435" s="25" t="s">
        <v>342</v>
      </c>
      <c r="D435" s="25" t="s">
        <v>343</v>
      </c>
      <c r="E435" s="25" t="s">
        <v>270</v>
      </c>
      <c r="F435" s="25" t="s">
        <v>1228</v>
      </c>
      <c r="G435" s="18" t="s">
        <v>10</v>
      </c>
      <c r="H435" s="20">
        <v>43951</v>
      </c>
      <c r="I435" s="21">
        <v>296204.20850000001</v>
      </c>
      <c r="J435" s="21">
        <v>0</v>
      </c>
      <c r="K435" s="21">
        <v>0</v>
      </c>
      <c r="L435" s="21">
        <v>296204.20850000001</v>
      </c>
      <c r="N435" s="22"/>
      <c r="P435" s="17"/>
    </row>
    <row r="436" spans="1:16" s="13" customFormat="1" ht="20.100000000000001" customHeight="1" x14ac:dyDescent="0.2">
      <c r="A436" s="18" t="s">
        <v>356</v>
      </c>
      <c r="B436" s="19">
        <v>79793</v>
      </c>
      <c r="C436" s="25" t="s">
        <v>231</v>
      </c>
      <c r="D436" s="25" t="s">
        <v>232</v>
      </c>
      <c r="E436" s="25" t="s">
        <v>133</v>
      </c>
      <c r="F436" s="25" t="s">
        <v>1228</v>
      </c>
      <c r="G436" s="18" t="s">
        <v>28</v>
      </c>
      <c r="H436" s="20">
        <v>44011</v>
      </c>
      <c r="I436" s="21">
        <v>5624213.3399999999</v>
      </c>
      <c r="J436" s="21">
        <v>0</v>
      </c>
      <c r="K436" s="21">
        <v>-4563819</v>
      </c>
      <c r="L436" s="21">
        <v>1060394.3400000001</v>
      </c>
      <c r="N436" s="22"/>
      <c r="P436" s="17"/>
    </row>
    <row r="437" spans="1:16" s="13" customFormat="1" ht="20.100000000000001" customHeight="1" x14ac:dyDescent="0.2">
      <c r="A437" s="18" t="s">
        <v>356</v>
      </c>
      <c r="B437" s="19">
        <v>82186</v>
      </c>
      <c r="C437" s="25" t="s">
        <v>461</v>
      </c>
      <c r="D437" s="25" t="s">
        <v>462</v>
      </c>
      <c r="E437" s="25" t="s">
        <v>454</v>
      </c>
      <c r="F437" s="25" t="s">
        <v>1305</v>
      </c>
      <c r="G437" s="18" t="s">
        <v>29</v>
      </c>
      <c r="H437" s="20">
        <v>44635</v>
      </c>
      <c r="I437" s="21">
        <v>539999.53</v>
      </c>
      <c r="J437" s="21">
        <v>0</v>
      </c>
      <c r="K437" s="21">
        <v>0</v>
      </c>
      <c r="L437" s="21">
        <v>539999.53</v>
      </c>
      <c r="N437" s="22"/>
      <c r="P437" s="17"/>
    </row>
    <row r="438" spans="1:16" s="13" customFormat="1" ht="20.100000000000001" customHeight="1" x14ac:dyDescent="0.2">
      <c r="A438" s="18" t="s">
        <v>356</v>
      </c>
      <c r="B438" s="19">
        <v>67189</v>
      </c>
      <c r="C438" s="25" t="s">
        <v>1095</v>
      </c>
      <c r="D438" s="25" t="s">
        <v>947</v>
      </c>
      <c r="E438" s="25" t="s">
        <v>681</v>
      </c>
      <c r="F438" s="25" t="s">
        <v>1321</v>
      </c>
      <c r="G438" s="18" t="s">
        <v>72</v>
      </c>
      <c r="H438" s="20">
        <v>39386</v>
      </c>
      <c r="I438" s="21">
        <v>0</v>
      </c>
      <c r="J438" s="21">
        <v>18514183.986300003</v>
      </c>
      <c r="K438" s="21">
        <v>-3631065</v>
      </c>
      <c r="L438" s="21">
        <v>14883118.986300001</v>
      </c>
      <c r="N438" s="22"/>
      <c r="P438" s="17"/>
    </row>
    <row r="439" spans="1:16" s="13" customFormat="1" ht="20.100000000000001" customHeight="1" x14ac:dyDescent="0.2">
      <c r="A439" s="18" t="s">
        <v>356</v>
      </c>
      <c r="B439" s="19">
        <v>79540</v>
      </c>
      <c r="C439" s="25" t="s">
        <v>1101</v>
      </c>
      <c r="D439" s="25" t="s">
        <v>952</v>
      </c>
      <c r="E439" s="25" t="s">
        <v>1023</v>
      </c>
      <c r="F439" s="25" t="s">
        <v>1321</v>
      </c>
      <c r="G439" s="18" t="s">
        <v>72</v>
      </c>
      <c r="H439" s="20">
        <v>44914</v>
      </c>
      <c r="I439" s="21">
        <v>0</v>
      </c>
      <c r="J439" s="21">
        <v>25969932.071999997</v>
      </c>
      <c r="K439" s="21">
        <v>-1000000</v>
      </c>
      <c r="L439" s="21">
        <v>24969932.071999997</v>
      </c>
      <c r="N439" s="22"/>
      <c r="P439" s="17"/>
    </row>
    <row r="440" spans="1:16" s="13" customFormat="1" ht="20.100000000000001" customHeight="1" x14ac:dyDescent="0.2">
      <c r="A440" s="18" t="s">
        <v>356</v>
      </c>
      <c r="B440" s="19">
        <v>78050</v>
      </c>
      <c r="C440" s="25" t="s">
        <v>524</v>
      </c>
      <c r="D440" s="25" t="s">
        <v>525</v>
      </c>
      <c r="E440" s="25" t="s">
        <v>507</v>
      </c>
      <c r="F440" s="25" t="s">
        <v>1321</v>
      </c>
      <c r="G440" s="18" t="s">
        <v>72</v>
      </c>
      <c r="H440" s="20">
        <v>43980</v>
      </c>
      <c r="I440" s="21">
        <v>109969.16</v>
      </c>
      <c r="J440" s="21">
        <v>-54778</v>
      </c>
      <c r="K440" s="21">
        <v>-55191</v>
      </c>
      <c r="L440" s="21">
        <v>0</v>
      </c>
      <c r="N440" s="22"/>
      <c r="P440" s="17"/>
    </row>
    <row r="441" spans="1:16" s="13" customFormat="1" ht="20.100000000000001" customHeight="1" x14ac:dyDescent="0.2">
      <c r="A441" s="18" t="s">
        <v>356</v>
      </c>
      <c r="B441" s="19">
        <v>81139</v>
      </c>
      <c r="C441" s="25" t="s">
        <v>1137</v>
      </c>
      <c r="D441" s="25" t="s">
        <v>988</v>
      </c>
      <c r="E441" s="25" t="s">
        <v>1037</v>
      </c>
      <c r="F441" s="25" t="s">
        <v>1321</v>
      </c>
      <c r="G441" s="18" t="s">
        <v>72</v>
      </c>
      <c r="H441" s="20">
        <v>44490</v>
      </c>
      <c r="I441" s="21">
        <v>582404.22289999994</v>
      </c>
      <c r="J441" s="21">
        <v>0</v>
      </c>
      <c r="K441" s="21">
        <v>0</v>
      </c>
      <c r="L441" s="21">
        <v>582404.22289999994</v>
      </c>
      <c r="N441" s="22"/>
      <c r="P441" s="17"/>
    </row>
    <row r="442" spans="1:16" s="13" customFormat="1" ht="20.100000000000001" customHeight="1" x14ac:dyDescent="0.2">
      <c r="A442" s="18" t="s">
        <v>356</v>
      </c>
      <c r="B442" s="19">
        <v>79072</v>
      </c>
      <c r="C442" s="25" t="s">
        <v>816</v>
      </c>
      <c r="D442" s="25" t="s">
        <v>817</v>
      </c>
      <c r="E442" s="25" t="s">
        <v>815</v>
      </c>
      <c r="F442" s="25" t="s">
        <v>1336</v>
      </c>
      <c r="G442" s="18" t="s">
        <v>1</v>
      </c>
      <c r="H442" s="20">
        <v>44915</v>
      </c>
      <c r="I442" s="21">
        <v>7486453.75</v>
      </c>
      <c r="J442" s="21">
        <v>0</v>
      </c>
      <c r="K442" s="21">
        <v>-7330929</v>
      </c>
      <c r="L442" s="21">
        <v>155524.75</v>
      </c>
      <c r="N442" s="22"/>
      <c r="P442" s="17"/>
    </row>
    <row r="443" spans="1:16" s="13" customFormat="1" ht="20.100000000000001" customHeight="1" x14ac:dyDescent="0.2">
      <c r="A443" s="18" t="s">
        <v>356</v>
      </c>
      <c r="B443" s="19">
        <v>79808</v>
      </c>
      <c r="C443" s="25" t="s">
        <v>308</v>
      </c>
      <c r="D443" s="25" t="s">
        <v>309</v>
      </c>
      <c r="E443" s="25" t="s">
        <v>310</v>
      </c>
      <c r="F443" s="25" t="s">
        <v>1231</v>
      </c>
      <c r="G443" s="18" t="s">
        <v>26</v>
      </c>
      <c r="H443" s="20">
        <v>39584</v>
      </c>
      <c r="I443" s="21">
        <v>14221460.199999999</v>
      </c>
      <c r="J443" s="21">
        <v>0</v>
      </c>
      <c r="K443" s="21">
        <v>-245545</v>
      </c>
      <c r="L443" s="21">
        <v>13975915.199999999</v>
      </c>
      <c r="M443" s="23"/>
      <c r="N443" s="22"/>
      <c r="P443" s="17"/>
    </row>
    <row r="444" spans="1:16" s="13" customFormat="1" ht="20.100000000000001" customHeight="1" x14ac:dyDescent="0.2">
      <c r="A444" s="18" t="s">
        <v>356</v>
      </c>
      <c r="B444" s="19">
        <v>78901</v>
      </c>
      <c r="C444" s="25" t="s">
        <v>568</v>
      </c>
      <c r="D444" s="25" t="s">
        <v>569</v>
      </c>
      <c r="E444" s="25" t="s">
        <v>570</v>
      </c>
      <c r="F444" s="25" t="s">
        <v>1231</v>
      </c>
      <c r="G444" s="18" t="s">
        <v>26</v>
      </c>
      <c r="H444" s="20">
        <v>43818</v>
      </c>
      <c r="I444" s="21">
        <v>4281345.3499999996</v>
      </c>
      <c r="J444" s="21">
        <v>-139725</v>
      </c>
      <c r="K444" s="21">
        <v>-4141620</v>
      </c>
      <c r="L444" s="21">
        <v>0</v>
      </c>
      <c r="N444" s="22"/>
      <c r="P444" s="17"/>
    </row>
    <row r="445" spans="1:16" s="13" customFormat="1" ht="20.100000000000001" customHeight="1" x14ac:dyDescent="0.2">
      <c r="A445" s="18" t="s">
        <v>356</v>
      </c>
      <c r="B445" s="19">
        <v>79206</v>
      </c>
      <c r="C445" s="25" t="s">
        <v>1054</v>
      </c>
      <c r="D445" s="25" t="s">
        <v>908</v>
      </c>
      <c r="E445" s="25" t="s">
        <v>172</v>
      </c>
      <c r="F445" s="25" t="s">
        <v>1197</v>
      </c>
      <c r="G445" s="18" t="s">
        <v>51</v>
      </c>
      <c r="H445" s="20">
        <v>43096</v>
      </c>
      <c r="I445" s="21">
        <v>0</v>
      </c>
      <c r="J445" s="21">
        <v>22747725</v>
      </c>
      <c r="K445" s="21">
        <v>-14639310</v>
      </c>
      <c r="L445" s="21">
        <v>8108415</v>
      </c>
      <c r="N445" s="22"/>
      <c r="P445" s="17"/>
    </row>
    <row r="446" spans="1:16" s="13" customFormat="1" ht="20.100000000000001" customHeight="1" x14ac:dyDescent="0.2">
      <c r="A446" s="18" t="s">
        <v>356</v>
      </c>
      <c r="B446" s="19">
        <v>79515</v>
      </c>
      <c r="C446" s="25" t="s">
        <v>632</v>
      </c>
      <c r="D446" s="25" t="s">
        <v>633</v>
      </c>
      <c r="E446" s="25" t="s">
        <v>623</v>
      </c>
      <c r="F446" s="25" t="s">
        <v>1197</v>
      </c>
      <c r="G446" s="18" t="s">
        <v>51</v>
      </c>
      <c r="H446" s="20">
        <v>44370</v>
      </c>
      <c r="I446" s="21">
        <v>158152.04999999999</v>
      </c>
      <c r="J446" s="21">
        <v>35834</v>
      </c>
      <c r="K446" s="21">
        <v>-193986</v>
      </c>
      <c r="L446" s="21">
        <v>0</v>
      </c>
      <c r="N446" s="22"/>
      <c r="P446" s="17"/>
    </row>
    <row r="447" spans="1:16" s="13" customFormat="1" ht="20.100000000000001" customHeight="1" x14ac:dyDescent="0.2">
      <c r="A447" s="18" t="s">
        <v>356</v>
      </c>
      <c r="B447" s="19">
        <v>80299</v>
      </c>
      <c r="C447" s="25" t="s">
        <v>416</v>
      </c>
      <c r="D447" s="25" t="s">
        <v>417</v>
      </c>
      <c r="E447" s="25" t="s">
        <v>418</v>
      </c>
      <c r="F447" s="25" t="s">
        <v>1441</v>
      </c>
      <c r="G447" s="18" t="s">
        <v>11</v>
      </c>
      <c r="I447" s="21">
        <v>266416.62</v>
      </c>
      <c r="J447" s="21">
        <v>-82868</v>
      </c>
      <c r="K447" s="21">
        <v>0</v>
      </c>
      <c r="L447" s="21">
        <v>183549</v>
      </c>
      <c r="N447" s="22"/>
      <c r="P447" s="17"/>
    </row>
    <row r="448" spans="1:16" s="13" customFormat="1" ht="20.100000000000001" customHeight="1" x14ac:dyDescent="0.2">
      <c r="A448" s="18" t="s">
        <v>356</v>
      </c>
      <c r="B448" s="19">
        <v>64228</v>
      </c>
      <c r="C448" s="25" t="s">
        <v>1109</v>
      </c>
      <c r="D448" s="25" t="s">
        <v>960</v>
      </c>
      <c r="E448" s="25" t="s">
        <v>868</v>
      </c>
      <c r="F448" s="25" t="s">
        <v>1353</v>
      </c>
      <c r="G448" s="18" t="s">
        <v>29</v>
      </c>
      <c r="H448" s="20">
        <v>43921</v>
      </c>
      <c r="I448" s="21">
        <v>0</v>
      </c>
      <c r="J448" s="21">
        <v>8294205.9913999997</v>
      </c>
      <c r="K448" s="21">
        <v>-961885</v>
      </c>
      <c r="L448" s="21">
        <v>7332320.9913999997</v>
      </c>
      <c r="N448" s="22"/>
      <c r="P448" s="17"/>
    </row>
    <row r="449" spans="1:16" s="13" customFormat="1" ht="20.100000000000001" customHeight="1" x14ac:dyDescent="0.2">
      <c r="A449" s="18" t="s">
        <v>356</v>
      </c>
      <c r="B449" s="19">
        <v>79596</v>
      </c>
      <c r="C449" s="25" t="s">
        <v>1143</v>
      </c>
      <c r="D449" s="25" t="s">
        <v>995</v>
      </c>
      <c r="E449" s="25" t="s">
        <v>418</v>
      </c>
      <c r="F449" s="25" t="s">
        <v>1353</v>
      </c>
      <c r="G449" s="18" t="s">
        <v>29</v>
      </c>
      <c r="H449" s="20">
        <v>42165</v>
      </c>
      <c r="I449" s="21">
        <v>0</v>
      </c>
      <c r="J449" s="21">
        <v>10971000.8102</v>
      </c>
      <c r="K449" s="21">
        <v>-2194200</v>
      </c>
      <c r="L449" s="21">
        <v>8776800.8102000002</v>
      </c>
      <c r="N449" s="22"/>
      <c r="P449" s="17"/>
    </row>
    <row r="450" spans="1:16" s="13" customFormat="1" ht="20.100000000000001" customHeight="1" x14ac:dyDescent="0.2">
      <c r="A450" s="18" t="s">
        <v>356</v>
      </c>
      <c r="B450" s="19">
        <v>64870</v>
      </c>
      <c r="C450" s="25" t="s">
        <v>1059</v>
      </c>
      <c r="D450" s="25" t="s">
        <v>912</v>
      </c>
      <c r="E450" s="25" t="s">
        <v>1008</v>
      </c>
      <c r="F450" s="25" t="s">
        <v>1220</v>
      </c>
      <c r="G450" s="18" t="s">
        <v>65</v>
      </c>
      <c r="H450" s="20">
        <v>39381</v>
      </c>
      <c r="I450" s="21">
        <v>0</v>
      </c>
      <c r="J450" s="21">
        <v>7711119.0199999996</v>
      </c>
      <c r="K450" s="21">
        <v>-1927780</v>
      </c>
      <c r="L450" s="21">
        <v>5783339.0199999996</v>
      </c>
      <c r="N450" s="22"/>
      <c r="P450" s="17"/>
    </row>
    <row r="451" spans="1:16" s="13" customFormat="1" ht="20.100000000000001" customHeight="1" x14ac:dyDescent="0.2">
      <c r="A451" s="18" t="s">
        <v>356</v>
      </c>
      <c r="B451" s="19">
        <v>81412</v>
      </c>
      <c r="C451" s="25" t="s">
        <v>304</v>
      </c>
      <c r="D451" s="25" t="s">
        <v>305</v>
      </c>
      <c r="E451" s="25" t="s">
        <v>155</v>
      </c>
      <c r="F451" s="25" t="s">
        <v>1376</v>
      </c>
      <c r="G451" s="18" t="s">
        <v>10</v>
      </c>
      <c r="H451" s="20">
        <v>44433</v>
      </c>
      <c r="I451" s="21">
        <v>12125578</v>
      </c>
      <c r="J451" s="21">
        <v>0</v>
      </c>
      <c r="K451" s="21">
        <v>0</v>
      </c>
      <c r="L451" s="21">
        <v>12125578</v>
      </c>
      <c r="N451" s="22"/>
      <c r="P451" s="17"/>
    </row>
    <row r="452" spans="1:16" s="13" customFormat="1" ht="20.100000000000001" customHeight="1" x14ac:dyDescent="0.2">
      <c r="A452" s="18" t="s">
        <v>356</v>
      </c>
      <c r="B452" s="19">
        <v>61759</v>
      </c>
      <c r="C452" s="25" t="s">
        <v>644</v>
      </c>
      <c r="D452" s="25" t="s">
        <v>645</v>
      </c>
      <c r="E452" s="25" t="s">
        <v>623</v>
      </c>
      <c r="F452" s="25" t="s">
        <v>1376</v>
      </c>
      <c r="G452" s="18" t="s">
        <v>833</v>
      </c>
      <c r="H452" s="20">
        <v>43945</v>
      </c>
      <c r="I452" s="21">
        <v>10854734.422499999</v>
      </c>
      <c r="J452" s="21">
        <v>0</v>
      </c>
      <c r="K452" s="21">
        <v>-292933</v>
      </c>
      <c r="L452" s="21">
        <v>10561801.422499999</v>
      </c>
      <c r="N452" s="22"/>
      <c r="P452" s="17"/>
    </row>
    <row r="453" spans="1:16" s="13" customFormat="1" ht="20.100000000000001" customHeight="1" x14ac:dyDescent="0.2">
      <c r="A453" s="18" t="s">
        <v>356</v>
      </c>
      <c r="B453" s="19">
        <v>80333</v>
      </c>
      <c r="C453" s="25" t="s">
        <v>666</v>
      </c>
      <c r="D453" s="25" t="s">
        <v>667</v>
      </c>
      <c r="E453" s="25" t="s">
        <v>1040</v>
      </c>
      <c r="F453" s="25" t="s">
        <v>1376</v>
      </c>
      <c r="G453" s="18" t="s">
        <v>28</v>
      </c>
      <c r="I453" s="21">
        <v>7646525.7408000007</v>
      </c>
      <c r="J453" s="21">
        <v>0</v>
      </c>
      <c r="K453" s="21">
        <v>-12513</v>
      </c>
      <c r="L453" s="21">
        <v>7634012.7408000007</v>
      </c>
      <c r="N453" s="22"/>
      <c r="P453" s="17"/>
    </row>
    <row r="454" spans="1:16" s="13" customFormat="1" ht="20.100000000000001" customHeight="1" x14ac:dyDescent="0.2">
      <c r="A454" s="18" t="s">
        <v>356</v>
      </c>
      <c r="B454" s="19">
        <v>79569</v>
      </c>
      <c r="C454" s="25" t="s">
        <v>673</v>
      </c>
      <c r="D454" s="25" t="s">
        <v>674</v>
      </c>
      <c r="E454" s="25" t="s">
        <v>672</v>
      </c>
      <c r="F454" s="25" t="s">
        <v>1360</v>
      </c>
      <c r="G454" s="18" t="s">
        <v>40</v>
      </c>
      <c r="H454" s="20">
        <v>44119</v>
      </c>
      <c r="I454" s="21">
        <v>3662229.16</v>
      </c>
      <c r="J454" s="21">
        <v>-57934</v>
      </c>
      <c r="K454" s="21">
        <v>-3304295</v>
      </c>
      <c r="L454" s="21">
        <v>300000.15999999997</v>
      </c>
      <c r="P454" s="17"/>
    </row>
    <row r="455" spans="1:16" s="13" customFormat="1" ht="20.100000000000001" customHeight="1" x14ac:dyDescent="0.2">
      <c r="A455" s="18" t="s">
        <v>356</v>
      </c>
      <c r="B455" s="19">
        <v>81951</v>
      </c>
      <c r="C455" s="25" t="s">
        <v>344</v>
      </c>
      <c r="D455" s="25" t="s">
        <v>345</v>
      </c>
      <c r="E455" s="25" t="s">
        <v>346</v>
      </c>
      <c r="F455" s="25" t="s">
        <v>1267</v>
      </c>
      <c r="G455" s="18" t="s">
        <v>2</v>
      </c>
      <c r="H455" s="20">
        <v>43922</v>
      </c>
      <c r="I455" s="21">
        <v>1838802.29</v>
      </c>
      <c r="J455" s="21">
        <v>0</v>
      </c>
      <c r="K455" s="21">
        <v>0</v>
      </c>
      <c r="L455" s="21">
        <v>1838802.29</v>
      </c>
      <c r="P455" s="17"/>
    </row>
    <row r="456" spans="1:16" s="13" customFormat="1" ht="20.100000000000001" customHeight="1" x14ac:dyDescent="0.2">
      <c r="A456" s="18" t="s">
        <v>356</v>
      </c>
      <c r="B456" s="19">
        <v>81065</v>
      </c>
      <c r="C456" s="25" t="s">
        <v>1073</v>
      </c>
      <c r="D456" s="25" t="s">
        <v>926</v>
      </c>
      <c r="E456" s="25" t="s">
        <v>1011</v>
      </c>
      <c r="F456" s="25" t="s">
        <v>1253</v>
      </c>
      <c r="G456" s="18" t="s">
        <v>28</v>
      </c>
      <c r="H456" s="20">
        <v>43397</v>
      </c>
      <c r="I456" s="21">
        <v>0</v>
      </c>
      <c r="J456" s="21">
        <v>9333029.1423000004</v>
      </c>
      <c r="K456" s="21">
        <v>-2677668</v>
      </c>
      <c r="L456" s="21">
        <v>6655361.1423000004</v>
      </c>
      <c r="P456" s="17"/>
    </row>
    <row r="457" spans="1:16" s="13" customFormat="1" ht="20.100000000000001" customHeight="1" x14ac:dyDescent="0.2">
      <c r="A457" s="18" t="s">
        <v>356</v>
      </c>
      <c r="B457" s="19">
        <v>80339</v>
      </c>
      <c r="C457" s="25" t="s">
        <v>702</v>
      </c>
      <c r="D457" s="25" t="s">
        <v>703</v>
      </c>
      <c r="E457" s="25" t="s">
        <v>697</v>
      </c>
      <c r="F457" s="25" t="s">
        <v>1325</v>
      </c>
      <c r="G457" s="18" t="s">
        <v>533</v>
      </c>
      <c r="H457" s="20">
        <v>36503</v>
      </c>
      <c r="I457" s="21">
        <v>143040</v>
      </c>
      <c r="J457" s="21">
        <v>0</v>
      </c>
      <c r="K457" s="21">
        <v>0</v>
      </c>
      <c r="L457" s="21">
        <v>143040</v>
      </c>
      <c r="P457" s="17"/>
    </row>
    <row r="458" spans="1:16" s="13" customFormat="1" ht="20.100000000000001" customHeight="1" x14ac:dyDescent="0.2">
      <c r="A458" s="18" t="s">
        <v>356</v>
      </c>
      <c r="B458" s="19">
        <v>79749</v>
      </c>
      <c r="C458" s="25" t="s">
        <v>409</v>
      </c>
      <c r="D458" s="25" t="s">
        <v>410</v>
      </c>
      <c r="E458" s="25" t="s">
        <v>404</v>
      </c>
      <c r="F458" s="25" t="s">
        <v>1280</v>
      </c>
      <c r="G458" s="18" t="s">
        <v>25</v>
      </c>
      <c r="H458" s="20">
        <v>43444</v>
      </c>
      <c r="I458" s="21">
        <v>66906</v>
      </c>
      <c r="J458" s="21">
        <v>0</v>
      </c>
      <c r="K458" s="21">
        <v>0</v>
      </c>
      <c r="L458" s="21">
        <v>66906</v>
      </c>
      <c r="P458" s="17"/>
    </row>
    <row r="459" spans="1:16" s="13" customFormat="1" ht="20.100000000000001" customHeight="1" x14ac:dyDescent="0.2">
      <c r="A459" s="18" t="s">
        <v>356</v>
      </c>
      <c r="B459" s="19">
        <v>78315</v>
      </c>
      <c r="C459" s="25" t="s">
        <v>279</v>
      </c>
      <c r="D459" s="25" t="s">
        <v>280</v>
      </c>
      <c r="E459" s="25" t="s">
        <v>50</v>
      </c>
      <c r="F459" s="25" t="s">
        <v>1392</v>
      </c>
      <c r="G459" s="18" t="s">
        <v>51</v>
      </c>
      <c r="H459" s="20">
        <v>42521</v>
      </c>
      <c r="I459" s="21">
        <v>6261175.0599999996</v>
      </c>
      <c r="J459" s="21">
        <v>-539690</v>
      </c>
      <c r="K459" s="21">
        <f>-5721485+227532</f>
        <v>-5493953</v>
      </c>
      <c r="L459" s="21">
        <v>227532</v>
      </c>
      <c r="P459" s="17"/>
    </row>
    <row r="460" spans="1:16" s="13" customFormat="1" ht="20.100000000000001" customHeight="1" x14ac:dyDescent="0.2">
      <c r="A460" s="18" t="s">
        <v>356</v>
      </c>
      <c r="B460" s="19">
        <v>66093</v>
      </c>
      <c r="C460" s="25" t="s">
        <v>326</v>
      </c>
      <c r="D460" s="25" t="s">
        <v>327</v>
      </c>
      <c r="E460" s="25" t="s">
        <v>78</v>
      </c>
      <c r="F460" s="25" t="s">
        <v>1392</v>
      </c>
      <c r="G460" s="18" t="s">
        <v>51</v>
      </c>
      <c r="H460" s="20">
        <v>43257</v>
      </c>
      <c r="I460" s="21">
        <v>9479907.0142999999</v>
      </c>
      <c r="J460" s="21">
        <v>0</v>
      </c>
      <c r="K460" s="21">
        <v>0</v>
      </c>
      <c r="L460" s="21">
        <v>9479907.0142999999</v>
      </c>
      <c r="P460" s="17"/>
    </row>
    <row r="461" spans="1:16" s="13" customFormat="1" ht="20.100000000000001" customHeight="1" x14ac:dyDescent="0.2">
      <c r="A461" s="18" t="s">
        <v>356</v>
      </c>
      <c r="B461" s="19">
        <v>81623</v>
      </c>
      <c r="C461" s="25" t="s">
        <v>545</v>
      </c>
      <c r="D461" s="25" t="s">
        <v>546</v>
      </c>
      <c r="E461" s="25" t="s">
        <v>542</v>
      </c>
      <c r="F461" s="25" t="s">
        <v>1388</v>
      </c>
      <c r="G461" s="18" t="s">
        <v>2</v>
      </c>
      <c r="H461" s="20">
        <v>42521</v>
      </c>
      <c r="I461" s="21">
        <v>10830</v>
      </c>
      <c r="J461" s="21">
        <v>0</v>
      </c>
      <c r="K461" s="21">
        <v>0</v>
      </c>
      <c r="L461" s="21">
        <v>10830</v>
      </c>
      <c r="P461" s="17"/>
    </row>
    <row r="462" spans="1:16" s="13" customFormat="1" ht="20.100000000000001" customHeight="1" x14ac:dyDescent="0.2">
      <c r="A462" s="18" t="s">
        <v>356</v>
      </c>
      <c r="B462" s="19">
        <v>81064</v>
      </c>
      <c r="C462" s="25" t="s">
        <v>1100</v>
      </c>
      <c r="D462" s="25" t="s">
        <v>951</v>
      </c>
      <c r="E462" s="25" t="s">
        <v>1015</v>
      </c>
      <c r="F462" s="25" t="s">
        <v>1337</v>
      </c>
      <c r="G462" s="18" t="s">
        <v>1046</v>
      </c>
      <c r="H462" s="20">
        <v>44084</v>
      </c>
      <c r="I462" s="21">
        <v>0</v>
      </c>
      <c r="J462" s="21">
        <v>9294125.9744000006</v>
      </c>
      <c r="K462" s="21">
        <v>-991449</v>
      </c>
      <c r="L462" s="21">
        <v>8302676.9744000006</v>
      </c>
      <c r="P462" s="17"/>
    </row>
    <row r="463" spans="1:16" s="13" customFormat="1" ht="20.100000000000001" customHeight="1" x14ac:dyDescent="0.2">
      <c r="A463" s="18" t="s">
        <v>356</v>
      </c>
      <c r="B463" s="19">
        <v>80252</v>
      </c>
      <c r="C463" s="25" t="s">
        <v>1127</v>
      </c>
      <c r="D463" s="25" t="s">
        <v>977</v>
      </c>
      <c r="E463" s="25" t="s">
        <v>1008</v>
      </c>
      <c r="F463" s="25" t="s">
        <v>1337</v>
      </c>
      <c r="G463" s="18" t="s">
        <v>29</v>
      </c>
      <c r="H463" s="20">
        <v>43795</v>
      </c>
      <c r="I463" s="21">
        <v>0</v>
      </c>
      <c r="J463" s="21">
        <v>9161537.1295999996</v>
      </c>
      <c r="K463" s="21">
        <v>-1414541</v>
      </c>
      <c r="L463" s="21">
        <v>7746996.1296000006</v>
      </c>
      <c r="P463" s="17"/>
    </row>
    <row r="464" spans="1:16" s="13" customFormat="1" ht="20.100000000000001" customHeight="1" x14ac:dyDescent="0.2">
      <c r="A464" s="18" t="s">
        <v>356</v>
      </c>
      <c r="B464" s="19">
        <v>80988</v>
      </c>
      <c r="C464" s="25" t="s">
        <v>847</v>
      </c>
      <c r="D464" s="25" t="s">
        <v>848</v>
      </c>
      <c r="E464" s="25" t="s">
        <v>651</v>
      </c>
      <c r="F464" s="25" t="s">
        <v>1373</v>
      </c>
      <c r="G464" s="18" t="s">
        <v>10</v>
      </c>
      <c r="H464" s="20">
        <v>43404</v>
      </c>
      <c r="I464" s="21">
        <v>3784108.3662</v>
      </c>
      <c r="J464" s="21">
        <v>0</v>
      </c>
      <c r="K464" s="21">
        <v>-2131254</v>
      </c>
      <c r="L464" s="21">
        <v>1652854.3662</v>
      </c>
      <c r="P464" s="17"/>
    </row>
    <row r="465" spans="1:16" s="13" customFormat="1" ht="20.100000000000001" customHeight="1" x14ac:dyDescent="0.2">
      <c r="A465" s="18" t="s">
        <v>356</v>
      </c>
      <c r="B465" s="19">
        <v>67846</v>
      </c>
      <c r="C465" s="25" t="s">
        <v>186</v>
      </c>
      <c r="D465" s="25" t="s">
        <v>187</v>
      </c>
      <c r="E465" s="25" t="s">
        <v>6</v>
      </c>
      <c r="F465" s="25" t="s">
        <v>1180</v>
      </c>
      <c r="G465" s="18" t="s">
        <v>51</v>
      </c>
      <c r="H465" s="20">
        <v>44895</v>
      </c>
      <c r="I465" s="21">
        <v>158509</v>
      </c>
      <c r="J465" s="21">
        <v>0</v>
      </c>
      <c r="K465" s="21">
        <v>0</v>
      </c>
      <c r="L465" s="21">
        <v>158509</v>
      </c>
      <c r="P465" s="17"/>
    </row>
    <row r="466" spans="1:16" s="13" customFormat="1" ht="20.100000000000001" customHeight="1" x14ac:dyDescent="0.2">
      <c r="A466" s="18" t="s">
        <v>356</v>
      </c>
      <c r="B466" s="19">
        <v>60638</v>
      </c>
      <c r="C466" s="25" t="s">
        <v>96</v>
      </c>
      <c r="D466" s="25" t="s">
        <v>97</v>
      </c>
      <c r="E466" s="25" t="s">
        <v>98</v>
      </c>
      <c r="F466" s="25" t="s">
        <v>1180</v>
      </c>
      <c r="G466" s="18" t="s">
        <v>51</v>
      </c>
      <c r="H466" s="20">
        <v>43669</v>
      </c>
      <c r="I466" s="21">
        <v>13030554.940099999</v>
      </c>
      <c r="J466" s="21">
        <v>0</v>
      </c>
      <c r="K466" s="21">
        <v>-440000</v>
      </c>
      <c r="L466" s="21">
        <v>12590554.940099999</v>
      </c>
      <c r="P466" s="17"/>
    </row>
    <row r="467" spans="1:16" s="13" customFormat="1" ht="20.100000000000001" customHeight="1" x14ac:dyDescent="0.2">
      <c r="A467" s="18" t="s">
        <v>356</v>
      </c>
      <c r="B467" s="19">
        <v>61923</v>
      </c>
      <c r="C467" s="25" t="s">
        <v>183</v>
      </c>
      <c r="D467" s="25" t="s">
        <v>184</v>
      </c>
      <c r="E467" s="25" t="s">
        <v>19</v>
      </c>
      <c r="F467" s="25" t="s">
        <v>1366</v>
      </c>
      <c r="G467" s="18" t="s">
        <v>2</v>
      </c>
      <c r="H467" s="20">
        <v>44089</v>
      </c>
      <c r="I467" s="21">
        <v>42541.72</v>
      </c>
      <c r="J467" s="21">
        <v>0</v>
      </c>
      <c r="K467" s="21">
        <v>0</v>
      </c>
      <c r="L467" s="21">
        <v>42541.72</v>
      </c>
      <c r="P467" s="17"/>
    </row>
    <row r="468" spans="1:16" s="13" customFormat="1" ht="20.100000000000001" customHeight="1" x14ac:dyDescent="0.2">
      <c r="A468" s="18" t="s">
        <v>356</v>
      </c>
      <c r="B468" s="19">
        <v>60123</v>
      </c>
      <c r="C468" s="25" t="s">
        <v>1050</v>
      </c>
      <c r="D468" s="25" t="s">
        <v>904</v>
      </c>
      <c r="E468" s="25" t="s">
        <v>681</v>
      </c>
      <c r="F468" s="25" t="s">
        <v>1182</v>
      </c>
      <c r="G468" s="18" t="s">
        <v>3</v>
      </c>
      <c r="H468" s="20">
        <v>44301</v>
      </c>
      <c r="I468" s="21">
        <v>0</v>
      </c>
      <c r="J468" s="21">
        <v>20883959.985100001</v>
      </c>
      <c r="K468" s="21">
        <v>-4008910</v>
      </c>
      <c r="L468" s="21">
        <v>16875049.985100001</v>
      </c>
      <c r="P468" s="17"/>
    </row>
    <row r="469" spans="1:16" s="13" customFormat="1" ht="20.100000000000001" customHeight="1" x14ac:dyDescent="0.2">
      <c r="A469" s="18" t="s">
        <v>356</v>
      </c>
      <c r="B469" s="19">
        <v>78114</v>
      </c>
      <c r="C469" s="25" t="s">
        <v>340</v>
      </c>
      <c r="D469" s="25" t="s">
        <v>341</v>
      </c>
      <c r="E469" s="25" t="s">
        <v>235</v>
      </c>
      <c r="F469" s="25" t="s">
        <v>1204</v>
      </c>
      <c r="G469" s="18" t="s">
        <v>10</v>
      </c>
      <c r="H469" s="20">
        <v>38440</v>
      </c>
      <c r="I469" s="21">
        <v>23109256.375</v>
      </c>
      <c r="J469" s="21">
        <v>0</v>
      </c>
      <c r="K469" s="21">
        <v>0</v>
      </c>
      <c r="L469" s="21">
        <v>23109256.375</v>
      </c>
      <c r="P469" s="17"/>
    </row>
    <row r="470" spans="1:16" s="13" customFormat="1" ht="20.100000000000001" customHeight="1" x14ac:dyDescent="0.2">
      <c r="A470" s="18" t="s">
        <v>356</v>
      </c>
      <c r="B470" s="19">
        <v>81015</v>
      </c>
      <c r="C470" s="25" t="s">
        <v>1056</v>
      </c>
      <c r="D470" s="25" t="s">
        <v>910</v>
      </c>
      <c r="E470" s="25" t="s">
        <v>868</v>
      </c>
      <c r="F470" s="25" t="s">
        <v>1204</v>
      </c>
      <c r="G470" s="18" t="s">
        <v>10</v>
      </c>
      <c r="H470" s="20">
        <v>41073</v>
      </c>
      <c r="I470" s="21">
        <v>0</v>
      </c>
      <c r="J470" s="21">
        <v>14682274.2456</v>
      </c>
      <c r="K470" s="21">
        <v>-2928222</v>
      </c>
      <c r="L470" s="21">
        <v>11754052.2456</v>
      </c>
      <c r="P470" s="17"/>
    </row>
    <row r="471" spans="1:16" s="13" customFormat="1" ht="20.100000000000001" customHeight="1" x14ac:dyDescent="0.2">
      <c r="A471" s="18" t="s">
        <v>356</v>
      </c>
      <c r="B471" s="19">
        <v>80195</v>
      </c>
      <c r="C471" s="25" t="s">
        <v>198</v>
      </c>
      <c r="D471" s="25" t="s">
        <v>199</v>
      </c>
      <c r="E471" s="25" t="s">
        <v>155</v>
      </c>
      <c r="F471" s="25" t="s">
        <v>1204</v>
      </c>
      <c r="G471" s="18" t="s">
        <v>10</v>
      </c>
      <c r="H471" s="20">
        <v>44307</v>
      </c>
      <c r="I471" s="21">
        <v>7135683.21</v>
      </c>
      <c r="J471" s="21">
        <v>-255336</v>
      </c>
      <c r="K471" s="21">
        <v>-6880347</v>
      </c>
      <c r="L471" s="21">
        <v>0</v>
      </c>
      <c r="P471" s="17"/>
    </row>
    <row r="472" spans="1:16" s="13" customFormat="1" ht="20.100000000000001" customHeight="1" x14ac:dyDescent="0.2">
      <c r="A472" s="18" t="s">
        <v>356</v>
      </c>
      <c r="B472" s="19">
        <v>67599</v>
      </c>
      <c r="C472" s="25" t="s">
        <v>1081</v>
      </c>
      <c r="D472" s="25" t="s">
        <v>934</v>
      </c>
      <c r="E472" s="25" t="s">
        <v>60</v>
      </c>
      <c r="F472" s="25" t="s">
        <v>1204</v>
      </c>
      <c r="G472" s="18" t="s">
        <v>10</v>
      </c>
      <c r="H472" s="20">
        <v>36300</v>
      </c>
      <c r="I472" s="21">
        <v>0</v>
      </c>
      <c r="J472" s="21">
        <v>16331342.9023</v>
      </c>
      <c r="K472" s="21">
        <v>-2567824</v>
      </c>
      <c r="L472" s="21">
        <v>13763518.9023</v>
      </c>
      <c r="P472" s="17"/>
    </row>
    <row r="473" spans="1:16" s="13" customFormat="1" ht="20.100000000000001" customHeight="1" x14ac:dyDescent="0.2">
      <c r="A473" s="18" t="s">
        <v>356</v>
      </c>
      <c r="B473" s="19">
        <v>63544</v>
      </c>
      <c r="C473" s="25" t="s">
        <v>518</v>
      </c>
      <c r="D473" s="25" t="s">
        <v>519</v>
      </c>
      <c r="E473" s="25" t="s">
        <v>507</v>
      </c>
      <c r="F473" s="25" t="s">
        <v>1204</v>
      </c>
      <c r="G473" s="18" t="s">
        <v>16</v>
      </c>
      <c r="H473" s="20">
        <v>44582</v>
      </c>
      <c r="I473" s="21">
        <v>78218.28</v>
      </c>
      <c r="J473" s="21">
        <v>158922</v>
      </c>
      <c r="K473" s="21">
        <v>-237140</v>
      </c>
      <c r="L473" s="21">
        <v>0</v>
      </c>
      <c r="P473" s="17"/>
    </row>
    <row r="474" spans="1:16" s="13" customFormat="1" ht="20.100000000000001" customHeight="1" x14ac:dyDescent="0.2">
      <c r="A474" s="18" t="s">
        <v>356</v>
      </c>
      <c r="B474" s="19">
        <v>63899</v>
      </c>
      <c r="C474" s="25" t="s">
        <v>333</v>
      </c>
      <c r="D474" s="25" t="s">
        <v>334</v>
      </c>
      <c r="E474" s="25" t="s">
        <v>50</v>
      </c>
      <c r="F474" s="25" t="s">
        <v>1204</v>
      </c>
      <c r="G474" s="18" t="s">
        <v>28</v>
      </c>
      <c r="H474" s="20">
        <v>41782</v>
      </c>
      <c r="I474" s="21">
        <v>688101.8</v>
      </c>
      <c r="J474" s="21">
        <v>-12163</v>
      </c>
      <c r="K474" s="21">
        <v>-675939</v>
      </c>
      <c r="L474" s="21">
        <v>0</v>
      </c>
      <c r="P474" s="17"/>
    </row>
    <row r="475" spans="1:16" s="13" customFormat="1" ht="20.100000000000001" customHeight="1" x14ac:dyDescent="0.2">
      <c r="A475" s="18" t="s">
        <v>356</v>
      </c>
      <c r="B475" s="19">
        <v>65355</v>
      </c>
      <c r="C475" s="25" t="s">
        <v>877</v>
      </c>
      <c r="D475" s="25" t="s">
        <v>878</v>
      </c>
      <c r="E475" s="25" t="s">
        <v>868</v>
      </c>
      <c r="F475" s="25" t="s">
        <v>1204</v>
      </c>
      <c r="G475" s="18" t="s">
        <v>10</v>
      </c>
      <c r="H475" s="20">
        <v>43999</v>
      </c>
      <c r="I475" s="21">
        <v>8911918.0341999996</v>
      </c>
      <c r="J475" s="21">
        <v>0</v>
      </c>
      <c r="K475" s="21">
        <v>0</v>
      </c>
      <c r="L475" s="21">
        <v>8911918.0341999996</v>
      </c>
      <c r="P475" s="17"/>
    </row>
    <row r="476" spans="1:16" s="13" customFormat="1" ht="20.100000000000001" customHeight="1" x14ac:dyDescent="0.2">
      <c r="A476" s="18" t="s">
        <v>356</v>
      </c>
      <c r="B476" s="19">
        <v>64010</v>
      </c>
      <c r="C476" s="25" t="s">
        <v>439</v>
      </c>
      <c r="D476" s="25" t="s">
        <v>440</v>
      </c>
      <c r="E476" s="25" t="s">
        <v>436</v>
      </c>
      <c r="F476" s="25" t="s">
        <v>1256</v>
      </c>
      <c r="G476" s="18" t="s">
        <v>33</v>
      </c>
      <c r="H476" s="20">
        <v>43980</v>
      </c>
      <c r="I476" s="21">
        <v>1012000.15</v>
      </c>
      <c r="J476" s="21">
        <v>0</v>
      </c>
      <c r="K476" s="21">
        <v>0</v>
      </c>
      <c r="L476" s="21">
        <v>1012000.15</v>
      </c>
      <c r="P476" s="17"/>
    </row>
    <row r="477" spans="1:16" s="13" customFormat="1" ht="20.100000000000001" customHeight="1" x14ac:dyDescent="0.2">
      <c r="A477" s="18" t="s">
        <v>356</v>
      </c>
      <c r="B477" s="19">
        <v>63987</v>
      </c>
      <c r="C477" s="25" t="s">
        <v>707</v>
      </c>
      <c r="D477" s="25" t="s">
        <v>708</v>
      </c>
      <c r="E477" s="25" t="s">
        <v>704</v>
      </c>
      <c r="F477" s="25" t="s">
        <v>1256</v>
      </c>
      <c r="G477" s="18" t="s">
        <v>33</v>
      </c>
      <c r="H477" s="20">
        <v>43461</v>
      </c>
      <c r="I477" s="21">
        <v>37305</v>
      </c>
      <c r="J477" s="21">
        <v>0</v>
      </c>
      <c r="K477" s="21">
        <v>0</v>
      </c>
      <c r="L477" s="21">
        <v>37305</v>
      </c>
      <c r="P477" s="17"/>
    </row>
    <row r="478" spans="1:16" s="13" customFormat="1" ht="20.100000000000001" customHeight="1" x14ac:dyDescent="0.2">
      <c r="A478" s="18" t="s">
        <v>356</v>
      </c>
      <c r="B478" s="19">
        <v>65098</v>
      </c>
      <c r="C478" s="25" t="s">
        <v>751</v>
      </c>
      <c r="D478" s="25" t="s">
        <v>752</v>
      </c>
      <c r="E478" s="25" t="s">
        <v>746</v>
      </c>
      <c r="F478" s="25" t="s">
        <v>1256</v>
      </c>
      <c r="G478" s="18" t="s">
        <v>33</v>
      </c>
      <c r="H478" s="20">
        <v>44175</v>
      </c>
      <c r="I478" s="21">
        <v>192056</v>
      </c>
      <c r="J478" s="21">
        <v>0</v>
      </c>
      <c r="K478" s="21">
        <v>0</v>
      </c>
      <c r="L478" s="21">
        <v>192056</v>
      </c>
      <c r="P478" s="17"/>
    </row>
    <row r="479" spans="1:16" s="13" customFormat="1" ht="20.100000000000001" customHeight="1" x14ac:dyDescent="0.2">
      <c r="A479" s="18" t="s">
        <v>356</v>
      </c>
      <c r="B479" s="19">
        <v>78318</v>
      </c>
      <c r="C479" s="25" t="s">
        <v>394</v>
      </c>
      <c r="D479" s="25" t="s">
        <v>395</v>
      </c>
      <c r="E479" s="25" t="s">
        <v>393</v>
      </c>
      <c r="F479" s="25" t="s">
        <v>1256</v>
      </c>
      <c r="G479" s="18" t="s">
        <v>33</v>
      </c>
      <c r="H479" s="20">
        <v>43566</v>
      </c>
      <c r="I479" s="21">
        <v>367909</v>
      </c>
      <c r="J479" s="21">
        <v>0</v>
      </c>
      <c r="K479" s="21">
        <v>0</v>
      </c>
      <c r="L479" s="21">
        <v>367909</v>
      </c>
      <c r="P479" s="17"/>
    </row>
    <row r="480" spans="1:16" s="13" customFormat="1" ht="20.100000000000001" customHeight="1" x14ac:dyDescent="0.2">
      <c r="A480" s="18" t="s">
        <v>356</v>
      </c>
      <c r="B480" s="19">
        <v>79930</v>
      </c>
      <c r="C480" s="25" t="s">
        <v>30</v>
      </c>
      <c r="D480" s="25" t="s">
        <v>31</v>
      </c>
      <c r="E480" s="25" t="s">
        <v>32</v>
      </c>
      <c r="F480" s="25" t="s">
        <v>1256</v>
      </c>
      <c r="G480" s="18" t="s">
        <v>33</v>
      </c>
      <c r="H480" s="20">
        <v>44434</v>
      </c>
      <c r="I480" s="21">
        <v>77001</v>
      </c>
      <c r="J480" s="21">
        <v>0</v>
      </c>
      <c r="K480" s="21">
        <v>0</v>
      </c>
      <c r="L480" s="21">
        <v>77001</v>
      </c>
      <c r="P480" s="17"/>
    </row>
    <row r="481" spans="1:16" s="13" customFormat="1" ht="20.100000000000001" customHeight="1" x14ac:dyDescent="0.2">
      <c r="A481" s="18" t="s">
        <v>356</v>
      </c>
      <c r="B481" s="19">
        <v>80997</v>
      </c>
      <c r="C481" s="25" t="s">
        <v>1141</v>
      </c>
      <c r="D481" s="25" t="s">
        <v>993</v>
      </c>
      <c r="E481" s="25" t="s">
        <v>1026</v>
      </c>
      <c r="F481" s="25" t="s">
        <v>1418</v>
      </c>
      <c r="G481" s="18" t="s">
        <v>51</v>
      </c>
      <c r="H481" s="20">
        <v>40435</v>
      </c>
      <c r="I481" s="21">
        <v>0</v>
      </c>
      <c r="J481" s="21">
        <v>30055601.439199999</v>
      </c>
      <c r="K481" s="21">
        <v>-4508340</v>
      </c>
      <c r="L481" s="21">
        <v>25547261.439199999</v>
      </c>
      <c r="P481" s="17"/>
    </row>
    <row r="482" spans="1:16" s="13" customFormat="1" ht="20.100000000000001" customHeight="1" x14ac:dyDescent="0.2">
      <c r="A482" s="18" t="s">
        <v>356</v>
      </c>
      <c r="B482" s="19">
        <v>80752</v>
      </c>
      <c r="C482" s="25" t="s">
        <v>744</v>
      </c>
      <c r="D482" s="25" t="s">
        <v>745</v>
      </c>
      <c r="E482" s="25" t="s">
        <v>737</v>
      </c>
      <c r="F482" s="25" t="s">
        <v>1400</v>
      </c>
      <c r="G482" s="18" t="s">
        <v>712</v>
      </c>
      <c r="H482" s="20">
        <v>44133</v>
      </c>
      <c r="I482" s="21">
        <v>68070.06</v>
      </c>
      <c r="J482" s="21">
        <v>0</v>
      </c>
      <c r="K482" s="21">
        <v>0</v>
      </c>
      <c r="L482" s="21">
        <v>68070.06</v>
      </c>
      <c r="P482" s="17"/>
    </row>
    <row r="483" spans="1:16" s="13" customFormat="1" ht="20.100000000000001" customHeight="1" x14ac:dyDescent="0.2">
      <c r="A483" s="18" t="s">
        <v>356</v>
      </c>
      <c r="B483" s="19">
        <v>79777</v>
      </c>
      <c r="C483" s="25" t="s">
        <v>1080</v>
      </c>
      <c r="D483" s="25" t="s">
        <v>933</v>
      </c>
      <c r="E483" s="25" t="s">
        <v>172</v>
      </c>
      <c r="F483" s="25" t="s">
        <v>1274</v>
      </c>
      <c r="G483" s="18" t="s">
        <v>8</v>
      </c>
      <c r="H483" s="20">
        <v>44924</v>
      </c>
      <c r="I483" s="21">
        <v>0</v>
      </c>
      <c r="J483" s="21">
        <v>23721080.7546</v>
      </c>
      <c r="K483" s="21">
        <v>-1869904</v>
      </c>
      <c r="L483" s="21">
        <v>21851176.7546</v>
      </c>
      <c r="P483" s="17"/>
    </row>
    <row r="484" spans="1:16" s="13" customFormat="1" ht="20.100000000000001" customHeight="1" x14ac:dyDescent="0.2">
      <c r="A484" s="18" t="s">
        <v>356</v>
      </c>
      <c r="B484" s="19">
        <v>79993</v>
      </c>
      <c r="C484" s="25" t="s">
        <v>689</v>
      </c>
      <c r="D484" s="25" t="s">
        <v>690</v>
      </c>
      <c r="E484" s="25" t="s">
        <v>691</v>
      </c>
      <c r="F484" s="25" t="s">
        <v>1274</v>
      </c>
      <c r="G484" s="18" t="s">
        <v>8</v>
      </c>
      <c r="I484" s="21">
        <v>4494602.8899999997</v>
      </c>
      <c r="J484" s="21">
        <v>0</v>
      </c>
      <c r="K484" s="21">
        <v>-3818100</v>
      </c>
      <c r="L484" s="21">
        <v>676502.89</v>
      </c>
      <c r="P484" s="17"/>
    </row>
    <row r="485" spans="1:16" s="13" customFormat="1" ht="20.100000000000001" customHeight="1" x14ac:dyDescent="0.2">
      <c r="A485" s="18" t="s">
        <v>356</v>
      </c>
      <c r="B485" s="19">
        <v>81761</v>
      </c>
      <c r="C485" s="25" t="s">
        <v>84</v>
      </c>
      <c r="D485" s="25" t="s">
        <v>85</v>
      </c>
      <c r="E485" s="25" t="s">
        <v>60</v>
      </c>
      <c r="F485" s="25" t="s">
        <v>1402</v>
      </c>
      <c r="G485" s="18" t="s">
        <v>40</v>
      </c>
      <c r="H485" s="20">
        <v>43999</v>
      </c>
      <c r="I485" s="21">
        <v>11932328.1624</v>
      </c>
      <c r="J485" s="21">
        <v>0</v>
      </c>
      <c r="K485" s="21">
        <v>0</v>
      </c>
      <c r="L485" s="21">
        <v>11932328.1624</v>
      </c>
      <c r="P485" s="17"/>
    </row>
    <row r="486" spans="1:16" s="13" customFormat="1" ht="20.100000000000001" customHeight="1" x14ac:dyDescent="0.2">
      <c r="A486" s="18" t="s">
        <v>356</v>
      </c>
      <c r="B486" s="19">
        <v>79405</v>
      </c>
      <c r="C486" s="25" t="s">
        <v>695</v>
      </c>
      <c r="D486" s="25" t="s">
        <v>696</v>
      </c>
      <c r="E486" s="25" t="s">
        <v>694</v>
      </c>
      <c r="F486" s="25" t="s">
        <v>1284</v>
      </c>
      <c r="G486" s="18" t="s">
        <v>533</v>
      </c>
      <c r="H486" s="20">
        <v>43483</v>
      </c>
      <c r="I486" s="21">
        <v>20542.02</v>
      </c>
      <c r="J486" s="21">
        <v>0</v>
      </c>
      <c r="K486" s="21">
        <v>0</v>
      </c>
      <c r="L486" s="21">
        <v>20542.02</v>
      </c>
      <c r="P486" s="17"/>
    </row>
    <row r="487" spans="1:16" s="13" customFormat="1" ht="20.100000000000001" customHeight="1" x14ac:dyDescent="0.2">
      <c r="A487" s="18" t="s">
        <v>356</v>
      </c>
      <c r="B487" s="19">
        <v>81301</v>
      </c>
      <c r="C487" s="25" t="s">
        <v>607</v>
      </c>
      <c r="D487" s="25" t="s">
        <v>608</v>
      </c>
      <c r="E487" s="25" t="s">
        <v>604</v>
      </c>
      <c r="F487" s="25" t="s">
        <v>1370</v>
      </c>
      <c r="G487" s="18" t="s">
        <v>40</v>
      </c>
      <c r="H487" s="20">
        <v>44617</v>
      </c>
      <c r="I487" s="21">
        <v>411471.92</v>
      </c>
      <c r="J487" s="21">
        <v>-76981</v>
      </c>
      <c r="K487" s="21">
        <v>-334491</v>
      </c>
      <c r="L487" s="21">
        <v>0</v>
      </c>
      <c r="P487" s="17"/>
    </row>
    <row r="488" spans="1:16" s="13" customFormat="1" ht="20.100000000000001" customHeight="1" x14ac:dyDescent="0.2">
      <c r="A488" s="18" t="s">
        <v>356</v>
      </c>
      <c r="B488" s="19">
        <v>79218</v>
      </c>
      <c r="C488" s="25" t="s">
        <v>1145</v>
      </c>
      <c r="D488" s="25" t="s">
        <v>996</v>
      </c>
      <c r="E488" s="25" t="s">
        <v>19</v>
      </c>
      <c r="F488" s="25" t="s">
        <v>1423</v>
      </c>
      <c r="G488" s="18" t="s">
        <v>14</v>
      </c>
      <c r="H488" s="20">
        <v>43924</v>
      </c>
      <c r="I488" s="21">
        <v>0</v>
      </c>
      <c r="J488" s="21">
        <v>8653690.1644000001</v>
      </c>
      <c r="K488" s="21">
        <v>-1730738</v>
      </c>
      <c r="L488" s="21">
        <v>6922952.1644000001</v>
      </c>
      <c r="P488" s="17"/>
    </row>
    <row r="489" spans="1:16" s="13" customFormat="1" ht="20.100000000000001" customHeight="1" x14ac:dyDescent="0.2">
      <c r="A489" s="18" t="s">
        <v>356</v>
      </c>
      <c r="B489" s="19">
        <v>66731</v>
      </c>
      <c r="C489" s="25" t="s">
        <v>17</v>
      </c>
      <c r="D489" s="25" t="s">
        <v>18</v>
      </c>
      <c r="E489" s="25" t="s">
        <v>19</v>
      </c>
      <c r="F489" s="25" t="s">
        <v>1328</v>
      </c>
      <c r="G489" s="18" t="s">
        <v>13</v>
      </c>
      <c r="H489" s="20">
        <v>44483</v>
      </c>
      <c r="I489" s="21">
        <v>8053609.5253999997</v>
      </c>
      <c r="J489" s="21">
        <v>0</v>
      </c>
      <c r="K489" s="21">
        <v>-7529855</v>
      </c>
      <c r="L489" s="21">
        <v>523754.52539999998</v>
      </c>
      <c r="P489" s="17"/>
    </row>
    <row r="490" spans="1:16" s="13" customFormat="1" ht="20.100000000000001" customHeight="1" x14ac:dyDescent="0.2">
      <c r="A490" s="18" t="s">
        <v>356</v>
      </c>
      <c r="B490" s="19">
        <v>81636</v>
      </c>
      <c r="C490" s="25" t="s">
        <v>165</v>
      </c>
      <c r="D490" s="25" t="s">
        <v>166</v>
      </c>
      <c r="E490" s="25" t="s">
        <v>19</v>
      </c>
      <c r="F490" s="25" t="s">
        <v>1328</v>
      </c>
      <c r="G490" s="18" t="s">
        <v>13</v>
      </c>
      <c r="H490" s="20">
        <v>44468</v>
      </c>
      <c r="I490" s="21">
        <v>157143.53109999999</v>
      </c>
      <c r="J490" s="21">
        <v>0</v>
      </c>
      <c r="K490" s="21">
        <v>0</v>
      </c>
      <c r="L490" s="21">
        <v>157143.53109999999</v>
      </c>
      <c r="P490" s="17"/>
    </row>
    <row r="491" spans="1:16" s="13" customFormat="1" ht="20.100000000000001" customHeight="1" x14ac:dyDescent="0.2">
      <c r="A491" s="18" t="s">
        <v>356</v>
      </c>
      <c r="B491" s="19">
        <v>80296</v>
      </c>
      <c r="C491" s="25" t="s">
        <v>621</v>
      </c>
      <c r="D491" s="25" t="s">
        <v>622</v>
      </c>
      <c r="E491" s="25" t="s">
        <v>623</v>
      </c>
      <c r="F491" s="25" t="s">
        <v>1374</v>
      </c>
      <c r="G491" s="18" t="s">
        <v>16</v>
      </c>
      <c r="H491" s="20">
        <v>43958</v>
      </c>
      <c r="I491" s="21">
        <v>3578137.9106000001</v>
      </c>
      <c r="J491" s="21">
        <v>0</v>
      </c>
      <c r="K491" s="21">
        <v>-3540338</v>
      </c>
      <c r="L491" s="21">
        <v>37799.910600000003</v>
      </c>
      <c r="P491" s="17"/>
    </row>
    <row r="492" spans="1:16" s="13" customFormat="1" ht="20.100000000000001" customHeight="1" x14ac:dyDescent="0.2">
      <c r="A492" s="18" t="s">
        <v>356</v>
      </c>
      <c r="B492" s="19">
        <v>61180</v>
      </c>
      <c r="C492" s="25" t="s">
        <v>692</v>
      </c>
      <c r="D492" s="25" t="s">
        <v>693</v>
      </c>
      <c r="E492" s="25" t="s">
        <v>691</v>
      </c>
      <c r="F492" s="25" t="s">
        <v>1217</v>
      </c>
      <c r="G492" s="18" t="s">
        <v>47</v>
      </c>
      <c r="H492" s="20">
        <v>44074</v>
      </c>
      <c r="I492" s="21">
        <v>15347888.7246</v>
      </c>
      <c r="J492" s="21">
        <v>0</v>
      </c>
      <c r="K492" s="21">
        <v>-308524.3</v>
      </c>
      <c r="L492" s="21">
        <v>15039364.4246</v>
      </c>
      <c r="P492" s="17"/>
    </row>
    <row r="493" spans="1:16" s="13" customFormat="1" ht="20.100000000000001" customHeight="1" x14ac:dyDescent="0.2">
      <c r="A493" s="18" t="s">
        <v>356</v>
      </c>
      <c r="B493" s="19">
        <v>79435</v>
      </c>
      <c r="C493" s="25" t="s">
        <v>715</v>
      </c>
      <c r="D493" s="25" t="s">
        <v>716</v>
      </c>
      <c r="E493" s="25" t="s">
        <v>709</v>
      </c>
      <c r="F493" s="25" t="s">
        <v>1440</v>
      </c>
      <c r="G493" s="18" t="s">
        <v>12</v>
      </c>
      <c r="I493" s="21">
        <v>14198.18</v>
      </c>
      <c r="J493" s="21">
        <v>0</v>
      </c>
      <c r="K493" s="21">
        <v>0</v>
      </c>
      <c r="L493" s="21">
        <v>14198.18</v>
      </c>
      <c r="P493" s="17"/>
    </row>
  </sheetData>
  <sheetProtection algorithmName="SHA-512" hashValue="BMMEB0lX6nN4rZ40XWcIUlV9cvjnLQn59X2Zg7XLZM0cwYqyBxmDfnXyu2f6K0HjIx0jgGVhqiHdFNil5HGt0g==" saltValue="bOaAYg2SojHahQJNCQp/2Q==" spinCount="100000" sheet="1" autoFilter="0"/>
  <mergeCells count="4">
    <mergeCell ref="C11:L13"/>
    <mergeCell ref="C5:L9"/>
    <mergeCell ref="C2:L2"/>
    <mergeCell ref="C3:L3"/>
  </mergeCells>
  <pageMargins left="0.25" right="0.25" top="0.25" bottom="0.25" header="0" footer="0"/>
  <pageSetup paperSize="5" fitToWidth="0" fitToHeight="0" orientation="landscape" horizontalDpi="0" verticalDpi="0" copies="0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Tracey LeGrand</cp:lastModifiedBy>
  <dcterms:created xsi:type="dcterms:W3CDTF">2023-01-05T17:00:02Z</dcterms:created>
  <dcterms:modified xsi:type="dcterms:W3CDTF">2024-01-18T00:53:52Z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016B9E1421FC6E368B2C2DA50FE47B913964BD900C2AA27090403F31DD92C68D81DB0E89B0A9285679934DD05387AC15420F4D167946395973093C66107E2FBB27AAE94A5B8EABE0F22D492FBB6E2E1EB4BC7D1589F955A346850F82C97A48EE99B35E0EFC96FF53090F644FCF2AA2C43AA8BB55D0B84CE214DF681F80CABE8</vt:lpwstr>
  </property>
  <property fmtid="{D5CDD505-2E9C-101B-9397-08002B2CF9AE}" pid="3" name="Business Objects Context Information1">
    <vt:lpwstr>1ABDDE7913A75B371F7D5EF0A919C3F77C2077A9A7D5231A87D02310242E42FA82B7C034088FBECE8B2BEA48871FC140A01784907A59AD9C8B6FBBF94A2F6F4803F7640DDC704D1FAA68733DAB13FC0A1BCFC91F8CA8142B42D02913D64B0D91F2C2A2F2B3D33D6AE07C0E11FD864C1EE73C06B6B919E156809B7268560EEB7</vt:lpwstr>
  </property>
  <property fmtid="{D5CDD505-2E9C-101B-9397-08002B2CF9AE}" pid="4" name="Business Objects Context Information2">
    <vt:lpwstr>183526849A3A446B1F1904A666CC103399CABEF1C72A4D4827F5AF6EDF3A9224C7748FB0B29256E5950F24225DEAFB5AB7363DBAD0B0BA1762A370EFBFD5AF088AB5A98A26DA3E415DF668FCCAB9E67047E6D1E77DE7324BE3A2A4582E529F43BB632D61D1533934D1F8A059DD5F163AED64EE3E2562A401D8E7B686DD0D7CC</vt:lpwstr>
  </property>
  <property fmtid="{D5CDD505-2E9C-101B-9397-08002B2CF9AE}" pid="5" name="Business Objects Context Information3">
    <vt:lpwstr>9BDCCF42997C2B3734A1E8A86C32E70B4CA255ABEF7AE802B7AF4C2C3BCE55D50BCEB8FFC6755578E546B9ADD395B12EB366FB0F9D7BCE2AA687AD1CFFFC3FE7EAB81CA41427C2E2B2A7D6CFDD3611D4B0A84F74FCBCD1A61FFD1968BE753DDCEF4B6A4F6409516BDAA76CEAEA36DB749E7B3B7DCA8A0C23F8410452AD77D98</vt:lpwstr>
  </property>
  <property fmtid="{D5CDD505-2E9C-101B-9397-08002B2CF9AE}" pid="6" name="Business Objects Context Information4">
    <vt:lpwstr>A5C2FE12FF79D2D5BA8DCFD9BC1D741DA71BFF7F08DC4B151C4EE778D1900950AB25A59511D48D0F7985A5E7A223436486C49963F68810B7292B4529FDDA12979DE8EE0622522783FEB0498B6A63B4E4E5A2CBD295BE2FEE6D17802475658483B024D85E8D787DCC79F5C18BFD0E3D93E157DF4E55C9FA2094FB33E897A703B</vt:lpwstr>
  </property>
  <property fmtid="{D5CDD505-2E9C-101B-9397-08002B2CF9AE}" pid="7" name="Business Objects Context Information5">
    <vt:lpwstr>65571C63B31336498550E060C03F1479F5192F1658FD4A24DC06C873AD3A9B740FB2147BA499A6226921B947AEDCF23D89BDD3BF17199753FE29A694A338007366D7215C39F1A01FF1125C6737784D3588D2D17864C46C5FA77B42B7FF95BAC866D597FF6FF350F2368397FF309032E6C97941812927F36659C747AB27E2A6C</vt:lpwstr>
  </property>
  <property fmtid="{D5CDD505-2E9C-101B-9397-08002B2CF9AE}" pid="8" name="Business Objects Context Information6">
    <vt:lpwstr>970F28226DEB9C9198876FB086709B095F0363F5763BCAC165A7AD127B079B3FCAE7B9E23335C295114AAD2E3955DCA12C29884FCAA52D96042E0CF2C56E6E91565D69120336620DFA432B10448D88405AFC6388</vt:lpwstr>
  </property>
  <property fmtid="{D5CDD505-2E9C-101B-9397-08002B2CF9AE}" pid="9" name="Jet Reports Function Literals">
    <vt:lpwstr>,	;	,	{	}	[@[{0}]]	1033	1033</vt:lpwstr>
  </property>
  <property fmtid="{D5CDD505-2E9C-101B-9397-08002B2CF9AE}" pid="10" name="MSIP_Label_b8673f82-6acf-4b02-a0d4-92c1ec0ac866_Enabled">
    <vt:lpwstr>true</vt:lpwstr>
  </property>
  <property fmtid="{D5CDD505-2E9C-101B-9397-08002B2CF9AE}" pid="11" name="MSIP_Label_b8673f82-6acf-4b02-a0d4-92c1ec0ac866_SetDate">
    <vt:lpwstr>2024-01-18T00:44:00Z</vt:lpwstr>
  </property>
  <property fmtid="{D5CDD505-2E9C-101B-9397-08002B2CF9AE}" pid="12" name="MSIP_Label_b8673f82-6acf-4b02-a0d4-92c1ec0ac866_Method">
    <vt:lpwstr>Standard</vt:lpwstr>
  </property>
  <property fmtid="{D5CDD505-2E9C-101B-9397-08002B2CF9AE}" pid="13" name="MSIP_Label_b8673f82-6acf-4b02-a0d4-92c1ec0ac866_Name">
    <vt:lpwstr>defa4170-0d19-0005-0004-bc88714345d2</vt:lpwstr>
  </property>
  <property fmtid="{D5CDD505-2E9C-101B-9397-08002B2CF9AE}" pid="14" name="MSIP_Label_b8673f82-6acf-4b02-a0d4-92c1ec0ac866_SiteId">
    <vt:lpwstr>5da6aafa-1d25-4a6c-a7b1-bf9fed6158f2</vt:lpwstr>
  </property>
  <property fmtid="{D5CDD505-2E9C-101B-9397-08002B2CF9AE}" pid="15" name="MSIP_Label_b8673f82-6acf-4b02-a0d4-92c1ec0ac866_ActionId">
    <vt:lpwstr>930df99b-d9cf-41d6-bf10-51cd87bc72e8</vt:lpwstr>
  </property>
  <property fmtid="{D5CDD505-2E9C-101B-9397-08002B2CF9AE}" pid="16" name="MSIP_Label_b8673f82-6acf-4b02-a0d4-92c1ec0ac866_ContentBits">
    <vt:lpwstr>0</vt:lpwstr>
  </property>
</Properties>
</file>